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media/image32.bin" ContentType="image/unknown"/>
  <Override PartName="/xl/media/image33.bin" ContentType="image/unknown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/>
  <xr:revisionPtr revIDLastSave="0" documentId="13_ncr:1_{05E21193-2153-4DC2-9C2D-708C8D1A2DC8}" xr6:coauthVersionLast="47" xr6:coauthVersionMax="47" xr10:uidLastSave="{00000000-0000-0000-0000-000000000000}"/>
  <workbookProtection workbookAlgorithmName="SHA-512" workbookHashValue="mtyFtIN9J78sY5UKT7dkVlk9wZ2GJM0tWPZkxxEmtFwfMvYtp8ZcBPi9l6LUNfuHdKQ0BL6V2CAw3tax98TG6Q==" workbookSaltValue="dHHoqaOE/EbI6pAymbvGuA==" workbookSpinCount="100000" lockStructure="1"/>
  <bookViews>
    <workbookView xWindow="-120" yWindow="-120" windowWidth="29040" windowHeight="15720" tabRatio="690" xr2:uid="{00000000-000D-0000-FFFF-FFFF00000000}"/>
  </bookViews>
  <sheets>
    <sheet name="Опросный лист" sheetId="1" r:id="rId1"/>
    <sheet name="Данные" sheetId="2" state="hidden" r:id="rId2"/>
    <sheet name="Размеры" sheetId="3" state="hidden" r:id="rId3"/>
    <sheet name="Комплектация шкафов" sheetId="4" state="hidden" r:id="rId4"/>
    <sheet name="Соотвествие" sheetId="7" state="hidden" r:id="rId5"/>
  </sheets>
  <definedNames>
    <definedName name="_FilterDatabase" localSheetId="3" hidden="1">'Комплектация шкафов'!$A$3:$BB$141</definedName>
    <definedName name="Draw_1">Данные!$G$2</definedName>
    <definedName name="Draw_10">Данные!$G$11</definedName>
    <definedName name="Draw_11">Данные!$G$12</definedName>
    <definedName name="Draw_12">Данные!$G$13</definedName>
    <definedName name="Draw_13">Данные!$G$14</definedName>
    <definedName name="Draw_14">Данные!$G$15</definedName>
    <definedName name="Draw_15">Данные!$G$16</definedName>
    <definedName name="Draw_16">Данные!$G$18</definedName>
    <definedName name="Draw_17">Данные!$G$19</definedName>
    <definedName name="Draw_18">Данные!$G$20</definedName>
    <definedName name="Draw_19">Данные!$G$21</definedName>
    <definedName name="Draw_2">Данные!$G$3</definedName>
    <definedName name="Draw_20">Данные!$G$17</definedName>
    <definedName name="Draw_3">Данные!$G$4</definedName>
    <definedName name="Draw_4">Данные!$G$5</definedName>
    <definedName name="Draw_5">Данные!$G$6</definedName>
    <definedName name="Draw_6">Данные!$G$7</definedName>
    <definedName name="Draw_7">Данные!$G$8</definedName>
    <definedName name="Draw_8">Данные!$G$9</definedName>
    <definedName name="Draw_9">Данные!$G$10</definedName>
    <definedName name="DrawCab_1">Данные!$J$31</definedName>
    <definedName name="DrawCab_2">Данные!$J$32</definedName>
    <definedName name="DrawCab_3">Данные!$J$33</definedName>
    <definedName name="DrawCab_4">Данные!$J$34</definedName>
    <definedName name="DrawPow_1">Данные!$G$62</definedName>
    <definedName name="DrawPow_2">Данные!$G$63</definedName>
    <definedName name="DrawPow_3">Данные!$G$64</definedName>
    <definedName name="DrawPow_4">Данные!$G$65</definedName>
    <definedName name="DrawPow_5">Данные!$G$66</definedName>
    <definedName name="DrawPow_6">Данные!$G$67</definedName>
    <definedName name="DrawPow_7">Данные!$G$68</definedName>
    <definedName name="DrawPow_8">Данные!$G$69</definedName>
    <definedName name="DrawPow_9">Данные!$G$70</definedName>
    <definedName name="DrawSer_1">Данные!$G$24</definedName>
    <definedName name="DrawSer_2">Данные!$G$25</definedName>
    <definedName name="DrawSer_3">Данные!$G$26</definedName>
    <definedName name="DrawSer_4">Данные!$G$27</definedName>
    <definedName name="DrawSer_5">Данные!$G$28</definedName>
    <definedName name="Print_Area" localSheetId="0">'Опросный лист'!$A$1:$BV$124</definedName>
    <definedName name="Ввод">Ввод_кабеля[Ввод кабеля]</definedName>
    <definedName name="Ввод_1">OFFSET(Ввод_кабеля[],MATCH('Опросный лист'!$Z$19,Ввод_кабеля[Ввод кабеля],0)-1,1,1,COUNTIF(INDEX(Ввод_кабеля[],MATCH('Опросный лист'!$Z$19,Ввод_кабеля[Ввод кабеля],0),0),"*через*"))</definedName>
    <definedName name="Ввод_2">OFFSET(Ввод_кабеля[],MATCH('Опросный лист'!$Z$20,Ввод_кабеля[Ввод кабеля],0)-1,1,1,COUNTIF(INDEX(Ввод_кабеля[],MATCH('Опросный лист'!$Z$20,Ввод_кабеля[Ввод кабеля],0),0),"*через*"))</definedName>
    <definedName name="Высота">OFFSET(Размеры[],MATCH('Опросный лист'!$Z$13,Размеры[Тип],0)-1,1,COUNTIF(Размеры[],'Опросный лист'!$Z$13),1)</definedName>
    <definedName name="Глубина">IF('Опросный лист'!$Z$13="Навесной",OFFSET(ВШН[],MATCH('Опросный лист'!$Z$14&amp;'Опросный лист'!$AF$14,ВШН[ВхШ],0)-1,1,1,COUNT(INDEX(ВШН[],MATCH('Опросный лист'!$Z$14&amp;'Опросный лист'!$AF$14,ВШН[ВхШ],0),0))),OFFSET(ВШП[],MATCH('Опросный лист'!$Z$14&amp;'Опросный лист'!$AF$14,ВШП[ВхШ],0)-1,1,1,COUNT(INDEX(ВШП[],MATCH('Опросный лист'!$Z$14&amp;'Опросный лист'!$AF$14,ВШП[ВхШ],0),0))))</definedName>
    <definedName name="Интерфейс">Сигнал_Цифра[Интерфейс]</definedName>
    <definedName name="Канал">Канал_Связи[Канал]</definedName>
    <definedName name="Питание_цепей_БТУ">Цепи_БТУ[Питание]</definedName>
    <definedName name="Питание_Цепей_ТС">Цепи_ТС[Питание]</definedName>
    <definedName name="Питание_цепей_ТУ">Цепи_ТУ[Питание]</definedName>
    <definedName name="Подключение_Питания">OFFSET(Питание[],MATCH('Опросный лист'!$Z$32,Питание[Схема],0)-1,1,1,COUNTIF(INDEX(Питание[],MATCH('Опросный лист'!$Z$32,Питание[Схема],0),0),"От*"))</definedName>
    <definedName name="Протокол">OFFSET(Сигнал_Цифра[],MATCH('Опросный лист'!$Z1,Сигнал_Цифра[Интерфейс],0)-1,1,1,COUNTIF(INDEX(Сигнал_Цифра[],MATCH('Опросный лист'!$Z1,Сигнал_Цифра[Интерфейс],0),0),"*")-1)</definedName>
    <definedName name="Рисунок_GPS">INDIRECT('Опросный лист'!$BV$99)</definedName>
    <definedName name="Рисунок_АС">INDIRECT('Опросный лист'!$BV$77)</definedName>
    <definedName name="Рисунок_Контроллер">INDIRECT('Опросный лист'!$BV$54)</definedName>
    <definedName name="Рисунок_Сервер">INDIRECT('Опросный лист'!$BV$42)</definedName>
    <definedName name="Рисунок_Схема">INDIRECT('Опросный лист'!$BV$32)</definedName>
    <definedName name="Рисунок_ТС">INDIRECT('Опросный лист'!$BV$71)</definedName>
    <definedName name="Рисунок_ТУ">INDIRECT('Опросный лист'!$BV$58)</definedName>
    <definedName name="Рисунок_Шкаф">INDIRECT('Опросный лист'!$BV$13)</definedName>
    <definedName name="Рисунок_ЭМБ">INDIRECT('Опросный лист'!$BV$65)</definedName>
    <definedName name="Сигнал_Аналоговый">Сигнал_Аналог[Сигнал]</definedName>
    <definedName name="Схема_Питания">Питание[Схема]</definedName>
    <definedName name="Тип_Датчика">OFFSET(Сигнал_Аналог[],MATCH('Опросный лист'!$Z1,Сигнал_Аналог[Сигнал],0)-1,1,1,2)</definedName>
    <definedName name="Тип_двериЗад">OFFSET(ВШП[],MATCH('Опросный лист'!$Z$14&amp;'Опросный лист'!$AF$14,ВШП[ВхШ],0)-1,COLUMN(ВШП[Дверь])-1,1,IF(OR('Опросный лист'!$Z$13="Навесной",'Опросный лист'!$Z$13="Напольный, односторонний"),"",COUNTIF(INDEX(ВШП[],MATCH('Опросный лист'!$Z$14&amp;'Опросный лист'!$AF$14,ВШП[ВхШ],0),0),"*дверь")))</definedName>
    <definedName name="Тип_двериПер">OFFSET(ВШП[],MATCH('Опросный лист'!$Z$14&amp;'Опросный лист'!$AF$14,ВШП[ВхШ],0)-1,COLUMN(ВШП[Дверь])-1,1,IF('Опросный лист'!$Z$13="Навесной","",COUNTIF(INDEX(ВШП[],MATCH('Опросный лист'!$Z$14&amp;'Опросный лист'!$AF$14,ВШП[ВхШ],0),0),"*дверь")))</definedName>
    <definedName name="Тип_контроллера">OFFSET(Модули[],MATCH('Опросный лист'!$A$53,Модули[Тип сигнала],0)-1,1,COUNTIF(Модули[],'Опросный лист'!$A$53),1)</definedName>
    <definedName name="Тип_модуля_Ан">OFFSET(Модули[],MATCH('Опросный лист'!$A$76,Модули[Тип сигнала],0)-1,1,COUNTIF(Модули[],'Опросный лист'!$A$76),1)</definedName>
    <definedName name="Тип_модуля_БТУ">OFFSET(Модули[],MATCH('Опросный лист'!$A$64,Модули[Тип сигнала],0)-1,1,COUNTIF(Модули[],'Опросный лист'!$A$64),1)</definedName>
    <definedName name="Тип_модуля_ТС">OFFSET(Модули[],MATCH('Опросный лист'!$A$70,Модули[Тип сигнала],0)-1,1,COUNTIF(Модули[],'Опросный лист'!$A$70),1)</definedName>
    <definedName name="Тип_модуля_ТУ">OFFSET(Модули[],MATCH('Опросный лист'!$A$57,Модули[Тип сигнала],0)-1,1,COUNTIF(Модули[],'Опросный лист'!$A$57),1)</definedName>
    <definedName name="Тип_ОС">OFFSET(Сервер[],MATCH('Опросный лист'!$Z$42,Сервер[Тип Сервера],0)-1,1,1,COUNTIF(INDEX(Сервер[],MATCH('Опросный лист'!$Z$42,Сервер[Тип Сервера],0),0),"ОС*"))</definedName>
    <definedName name="Тип_Сервера">Сервер[Тип Сервера]</definedName>
    <definedName name="Тип_Цоколя">OFFSET(Шкаф[],MATCH('Опросный лист'!$Z$13,Шкаф[Тип],0)-1,5,1,IF('Опросный лист'!$Z$13="Навесной","",COUNTIF(INDEX(Шкаф[],MATCH('Опросный лист'!$Z$13,Шкаф[Тип],0),0),"*мм")))</definedName>
    <definedName name="Тип_шкафа">Шкаф[Тип]</definedName>
    <definedName name="Ширина">OFFSET(Размеры[],MATCH('Опросный лист'!$Z1,Размеры[Высота],0)-1,2,1,COUNT(INDEX(Размеры[],MATCH('Опросный лист'!$Z1,Размеры[Высота],0),0))-1)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54" i="1" l="1"/>
  <c r="BV32" i="1"/>
  <c r="BV77" i="1"/>
  <c r="BV71" i="1"/>
  <c r="BV65" i="1"/>
  <c r="BV58" i="1"/>
  <c r="BV54" i="1"/>
  <c r="BV42" i="1"/>
  <c r="BV13" i="1"/>
  <c r="BV99" i="1"/>
  <c r="AP42" i="1" l="1"/>
  <c r="AP99" i="1" l="1"/>
  <c r="AP77" i="1"/>
  <c r="AP71" i="1"/>
  <c r="AP65" i="1"/>
  <c r="AP58" i="1"/>
  <c r="BX56" i="1" l="1"/>
  <c r="AP100" i="1" l="1"/>
  <c r="B133" i="4" l="1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A4" i="4" l="1"/>
  <c r="B4" i="4"/>
  <c r="A46" i="3" l="1"/>
  <c r="B89" i="4" l="1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AP40" i="1" l="1"/>
  <c r="BX69" i="1" l="1"/>
  <c r="BX63" i="1"/>
  <c r="BX74" i="1"/>
  <c r="BX73" i="1"/>
  <c r="BX68" i="1"/>
  <c r="BX67" i="1"/>
  <c r="BX61" i="1"/>
  <c r="BX60" i="1"/>
  <c r="BX32" i="1"/>
  <c r="BX13" i="1"/>
  <c r="BZ74" i="1"/>
  <c r="BZ73" i="1"/>
  <c r="BZ68" i="1"/>
  <c r="BZ67" i="1"/>
  <c r="BZ61" i="1"/>
  <c r="BZ60" i="1"/>
  <c r="BX34" i="1"/>
  <c r="AP75" i="1" l="1"/>
  <c r="A68" i="3"/>
  <c r="A67" i="3"/>
  <c r="A66" i="3"/>
  <c r="A64" i="3"/>
  <c r="A65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3" i="3"/>
  <c r="A42" i="3"/>
  <c r="A41" i="3"/>
  <c r="A40" i="3"/>
  <c r="A39" i="3"/>
  <c r="A37" i="3"/>
  <c r="A38" i="3"/>
  <c r="A36" i="3"/>
  <c r="A35" i="3"/>
  <c r="A34" i="3"/>
  <c r="A33" i="3"/>
  <c r="A32" i="3"/>
  <c r="A31" i="3"/>
  <c r="A30" i="3"/>
  <c r="A29" i="3"/>
  <c r="A28" i="3"/>
  <c r="A27" i="3"/>
  <c r="A26" i="3"/>
  <c r="A25" i="3"/>
  <c r="BF94" i="1" l="1"/>
  <c r="BF95" i="1"/>
  <c r="BF96" i="1"/>
  <c r="BF97" i="1"/>
  <c r="BF93" i="1"/>
</calcChain>
</file>

<file path=xl/sharedStrings.xml><?xml version="1.0" encoding="utf-8"?>
<sst xmlns="http://schemas.openxmlformats.org/spreadsheetml/2006/main" count="3424" uniqueCount="696">
  <si>
    <t>Наименование конечного предприятия-заказчика</t>
  </si>
  <si>
    <t>ТС430</t>
  </si>
  <si>
    <t>Тип модулей ввода дисктерных сигналов</t>
  </si>
  <si>
    <t>ТУ430</t>
  </si>
  <si>
    <t>МТУ-4</t>
  </si>
  <si>
    <t>Тип модуля</t>
  </si>
  <si>
    <t>МТУ-4 РК</t>
  </si>
  <si>
    <t>Количество ТС/ТУ/ТИ</t>
  </si>
  <si>
    <t>=24 В</t>
  </si>
  <si>
    <t>Тип приемника ГЛОНАСС/GPS</t>
  </si>
  <si>
    <t>ФИО контактного лица</t>
  </si>
  <si>
    <t>дискретных выхода</t>
  </si>
  <si>
    <t>дискретных выходов</t>
  </si>
  <si>
    <t>Столбец2</t>
  </si>
  <si>
    <t>объектов управления (ВКЛ/ОТКЛ)</t>
  </si>
  <si>
    <t>объекта управления (ВКЛ/ОТКЛ)</t>
  </si>
  <si>
    <t>Аппартаная платформа сервера</t>
  </si>
  <si>
    <t>Наличие резервного сервера</t>
  </si>
  <si>
    <t>Тип операционной системы</t>
  </si>
  <si>
    <t>Столбец3</t>
  </si>
  <si>
    <t>Тип сигнала</t>
  </si>
  <si>
    <t>Питание цепей</t>
  </si>
  <si>
    <t>допис</t>
  </si>
  <si>
    <t>Тип Сервера</t>
  </si>
  <si>
    <t>Столбец4</t>
  </si>
  <si>
    <t>Столбец5</t>
  </si>
  <si>
    <t>ОС1</t>
  </si>
  <si>
    <t>ОС3</t>
  </si>
  <si>
    <t>ОС4</t>
  </si>
  <si>
    <t>ОС2</t>
  </si>
  <si>
    <t>Организация</t>
  </si>
  <si>
    <t>Адрес</t>
  </si>
  <si>
    <t>Должность контактного лица</t>
  </si>
  <si>
    <t>100 мм</t>
  </si>
  <si>
    <t>Напольный, односторонний</t>
  </si>
  <si>
    <t>Навесной</t>
  </si>
  <si>
    <t>Тип</t>
  </si>
  <si>
    <t>Напольный, двухсторонний</t>
  </si>
  <si>
    <t>Система контроля микроклимата</t>
  </si>
  <si>
    <t>Объект установки оборудования</t>
  </si>
  <si>
    <t>Проектное наименование шкафа (при наличии)</t>
  </si>
  <si>
    <t>Сплошная дверь</t>
  </si>
  <si>
    <t>Двустворчатая дверь</t>
  </si>
  <si>
    <t>Прозрачная дверь</t>
  </si>
  <si>
    <t>200 мм</t>
  </si>
  <si>
    <t>Рекомендуется 200 мм</t>
  </si>
  <si>
    <t>Столбец6</t>
  </si>
  <si>
    <t>Ввод кабеля</t>
  </si>
  <si>
    <t>Характеристики шкафа</t>
  </si>
  <si>
    <t>Исполнение шкафа</t>
  </si>
  <si>
    <t>Ввод кабеля сверху</t>
  </si>
  <si>
    <t>Исполнение ввода</t>
  </si>
  <si>
    <t>Ввод кабеля снизу</t>
  </si>
  <si>
    <t>Через щеточный ввод</t>
  </si>
  <si>
    <t>Через уплотнитель</t>
  </si>
  <si>
    <t>Через гермовводы</t>
  </si>
  <si>
    <t>E-mail контактного лица</t>
  </si>
  <si>
    <t>Заказчик</t>
  </si>
  <si>
    <t>Конечный Заказчик</t>
  </si>
  <si>
    <t>Питание цепей ТС напряжением =24 В</t>
  </si>
  <si>
    <t>Питание</t>
  </si>
  <si>
    <t>Длина кабеля до приемника ГЛОНАСС/GPS, м</t>
  </si>
  <si>
    <t>Питание цепей ТС напряжением =220 В от внешнего источника постоянного тока</t>
  </si>
  <si>
    <t>Объем принимаемых телепараметров, шт.</t>
  </si>
  <si>
    <t>Оперативно-информационный комплекс (ОИК)</t>
  </si>
  <si>
    <t>Сервер</t>
  </si>
  <si>
    <t>Питание цепей ТС напряжением =220 В через выпрямитель в составе шкафа с контролем замыкания на землю</t>
  </si>
  <si>
    <t>"Сухой контакт" в схему управления</t>
  </si>
  <si>
    <t>Организация ШУ в шкафу напряжением =220 В от внешнего источника постоянного тока</t>
  </si>
  <si>
    <t>Организация ШУ напряжением =220 В через выпрямитель в составе шкафа с контролем замыкания на землю</t>
  </si>
  <si>
    <t>Электропитание</t>
  </si>
  <si>
    <t>Исполнение схемы питания шкафа</t>
  </si>
  <si>
    <t>Схема</t>
  </si>
  <si>
    <t>Характеристика</t>
  </si>
  <si>
    <t>мм</t>
  </si>
  <si>
    <t>Освещение шкафа</t>
  </si>
  <si>
    <t>Нагрузка внешних потребителей от ИБП (при наличии), Вт</t>
  </si>
  <si>
    <t>Сторона ввода кабеля (доступны оба варианта)</t>
  </si>
  <si>
    <t>Время автономной работы, ч</t>
  </si>
  <si>
    <t>Электропитание от ИБП (при наличии)</t>
  </si>
  <si>
    <t>Обогрев</t>
  </si>
  <si>
    <t>Вентиляция</t>
  </si>
  <si>
    <t>Кондиционер</t>
  </si>
  <si>
    <t>Дискретные команды управления (ТУ)</t>
  </si>
  <si>
    <t>Дискретные входные сигналы (ТС)</t>
  </si>
  <si>
    <t>Вариант схемы питания цепей ТУ</t>
  </si>
  <si>
    <t>Для вывода из работы всех выходных цепей телеуправления</t>
  </si>
  <si>
    <t>Количество объектов управления (с учетом резерва) и
питание цепей ТУ (организация шинок управления)</t>
  </si>
  <si>
    <t>Тип модулей вывода дискретных команд управления</t>
  </si>
  <si>
    <t>Телефон контактного лица</t>
  </si>
  <si>
    <t>Блокировка АПВ/Фиксация положения/Второй канал отключения</t>
  </si>
  <si>
    <t>Столбец42</t>
  </si>
  <si>
    <t>Затемненная прозрачная дверь</t>
  </si>
  <si>
    <t>Контроль температуры в шкафу</t>
  </si>
  <si>
    <t>Преобразователь МС1218Ц и датчик температуры</t>
  </si>
  <si>
    <t>МТС-8.1</t>
  </si>
  <si>
    <t>=/~220 В или =24 В</t>
  </si>
  <si>
    <t>Ном. ток, А</t>
  </si>
  <si>
    <t>Нагрузка, Вт</t>
  </si>
  <si>
    <t>Место подключения</t>
  </si>
  <si>
    <t>ТУ430Б</t>
  </si>
  <si>
    <t>сигнала блокировок</t>
  </si>
  <si>
    <t>Дискретные команды управления электромагнитными замками блокировок (ЭМБ)</t>
  </si>
  <si>
    <t>Количество команд управления</t>
  </si>
  <si>
    <t>Количество команд управления (с учетом резерва) и
питание цепей ЭМБ</t>
  </si>
  <si>
    <t>Для вывода или деблокировки всех выходных цепей ЭМБ</t>
  </si>
  <si>
    <t>Вариант схемы питания цепей ЭМБ</t>
  </si>
  <si>
    <t>Организация цепей ЭМБ в шкафу напряжением =220 В от внешнего источника постоянного тока</t>
  </si>
  <si>
    <t>Организация цепей ЭМБ напряжением =220 В через выпрямитель в составе шкафа с контролем замыкания на землю</t>
  </si>
  <si>
    <t>"Сухой контакт" в схему ЭМБ</t>
  </si>
  <si>
    <t>Цифровые сигналы</t>
  </si>
  <si>
    <t>Синком-Д2</t>
  </si>
  <si>
    <t>Синхронизация времени по ГЛОНАСС/GPS</t>
  </si>
  <si>
    <t>Интерфейс</t>
  </si>
  <si>
    <t>Протокол обмена</t>
  </si>
  <si>
    <t>RS-485</t>
  </si>
  <si>
    <t>МЭК 60870-5-101</t>
  </si>
  <si>
    <t>RS-232</t>
  </si>
  <si>
    <t>МЭК 60870-5-104</t>
  </si>
  <si>
    <t>МЭК 60870-5-103</t>
  </si>
  <si>
    <t>Ethernet</t>
  </si>
  <si>
    <t>МЭК 61850</t>
  </si>
  <si>
    <t>Дополнительные требования</t>
  </si>
  <si>
    <t>Примечания:</t>
  </si>
  <si>
    <t>1. Опросный лист заполняется на один шкаф.</t>
  </si>
  <si>
    <t>2. При наличии, приложите к опросному листу структурную схему системы</t>
  </si>
  <si>
    <t>Аналоговые сигналы</t>
  </si>
  <si>
    <t>Унифицированный сигнал</t>
  </si>
  <si>
    <t>Термосопротивление</t>
  </si>
  <si>
    <t>Тип датчика</t>
  </si>
  <si>
    <t>МВ110-8А</t>
  </si>
  <si>
    <t>МВ110-2А</t>
  </si>
  <si>
    <t>Тип модулей ввода аналоговых сигналов</t>
  </si>
  <si>
    <t>Вид сигнала</t>
  </si>
  <si>
    <t>универсальных каналов аналогового ввода</t>
  </si>
  <si>
    <t>универсальных канала аналогового ввода</t>
  </si>
  <si>
    <t>Столбец1</t>
  </si>
  <si>
    <t>Датчик с активным выходом</t>
  </si>
  <si>
    <t>Датчик с пассивным выходом</t>
  </si>
  <si>
    <t>Двухпроводная схема</t>
  </si>
  <si>
    <t>Трехпроводная схема</t>
  </si>
  <si>
    <t>Сигнал</t>
  </si>
  <si>
    <t>Мodbus</t>
  </si>
  <si>
    <t>Столбец12</t>
  </si>
  <si>
    <t>Ключ вывода или деблокировки цепей ЭМБ</t>
  </si>
  <si>
    <t>Каналы связи с верхним уровнем</t>
  </si>
  <si>
    <t>Длина кабеля до датчика, м</t>
  </si>
  <si>
    <t>Назначение</t>
  </si>
  <si>
    <t>Включение освещения при открытии двери шкафа</t>
  </si>
  <si>
    <t>Дополнительные датчики температуры для преобразователя МС1218Ц
(максимально допустимая суммарная длина кабеля для присоединения всех датчиков температуры составляет 100 м)</t>
  </si>
  <si>
    <t>Радиоканал</t>
  </si>
  <si>
    <t>Спутниковый канал связи</t>
  </si>
  <si>
    <t>Канал тональной частоты</t>
  </si>
  <si>
    <t>Цифровая абонентская линия xDSL</t>
  </si>
  <si>
    <t>Цифровая линия RS-485</t>
  </si>
  <si>
    <t>Цифровая линия RS-232</t>
  </si>
  <si>
    <t>GSM/GPRS</t>
  </si>
  <si>
    <t>Цифровая линия Ethernet</t>
  </si>
  <si>
    <t>Волоконно-оптическая линия связи</t>
  </si>
  <si>
    <t>Канал</t>
  </si>
  <si>
    <t>Характеристики каналов связи</t>
  </si>
  <si>
    <t>Оборудование связи</t>
  </si>
  <si>
    <t>Канал связи от шкафа</t>
  </si>
  <si>
    <t>От АВР =220 В</t>
  </si>
  <si>
    <t>Один ввод 50 Гц 220 В от ЩСН объекта или источника гарантированного питания</t>
  </si>
  <si>
    <t>От Ввода 50 Гц 220 В</t>
  </si>
  <si>
    <t>От АВР 50 Гц 220 В</t>
  </si>
  <si>
    <t>От ИБП 50 Гц 220 В</t>
  </si>
  <si>
    <t>От Инвертора 50 Гц 220 В</t>
  </si>
  <si>
    <t>Два ввода =220 В от ЩПТ объекта с АВР в составе шкафа и сервисный ввод 50 Гц 220 В от ЩСН объекта</t>
  </si>
  <si>
    <t xml:space="preserve">Ключ оперативного вывода из работы цепей ТУ </t>
  </si>
  <si>
    <t>ПО поддержки ОИК в качестве ОРС-сервера/клиента</t>
  </si>
  <si>
    <t xml:space="preserve">ПО поддержки протокола обмена МЭК 870-5-103 </t>
  </si>
  <si>
    <t>ПО поддержки стандарта МЭК 61850</t>
  </si>
  <si>
    <t>ПО поддержки Веб-Клиента</t>
  </si>
  <si>
    <t>ПО поддержки Импульс-архива</t>
  </si>
  <si>
    <t>Характеристики входных аналоговых сигналов
(датчики температуры и пр.)</t>
  </si>
  <si>
    <t>Тип передней двери для напольного исполнения</t>
  </si>
  <si>
    <t>Тип задней двери для напольного исполнения</t>
  </si>
  <si>
    <t>Количество объектов управления
Объект управления = ВКЛ+ОТКЛ</t>
  </si>
  <si>
    <t>Высота</t>
  </si>
  <si>
    <t>Ширина</t>
  </si>
  <si>
    <t>Ширина2</t>
  </si>
  <si>
    <t>Ширина3</t>
  </si>
  <si>
    <t>Ширина4</t>
  </si>
  <si>
    <t>Ширина5</t>
  </si>
  <si>
    <t>ВхШ</t>
  </si>
  <si>
    <t>Глубина</t>
  </si>
  <si>
    <t>Глубина2</t>
  </si>
  <si>
    <t>Глубина3</t>
  </si>
  <si>
    <t>Глубина4</t>
  </si>
  <si>
    <t>Глубина5</t>
  </si>
  <si>
    <t>Глубина6</t>
  </si>
  <si>
    <t>Дверь</t>
  </si>
  <si>
    <t>Дверь2</t>
  </si>
  <si>
    <t>Дверь3</t>
  </si>
  <si>
    <t>Дверь4</t>
  </si>
  <si>
    <t>Дверь5</t>
  </si>
  <si>
    <t>Допустимые размеры шкафа (ВхШхГ), мм</t>
  </si>
  <si>
    <t>Количество АРМ, подключаюмых к серверу</t>
  </si>
  <si>
    <t>Высота цоколя для напольного исполнения</t>
  </si>
  <si>
    <t>ТС</t>
  </si>
  <si>
    <t>Два ввода 50 Гц 220 В от ЩСН объекта с АВР в составе шкафа</t>
  </si>
  <si>
    <t>Два ввода 50 Гц 220 В от ЩСН объекта с АВР и ИБП в составе шкафа</t>
  </si>
  <si>
    <t>Два ввода 50 Гц 220 В от ЩСН объекта с АВР в составе шкафа и один ввод =220 В от ЩПТ объекта с Инвертором в составе шкафа</t>
  </si>
  <si>
    <t>Два ввода 50 Гц 220 В от ЩСН объекта с АВР в составе шкафа и два ввода =220 В от ЩПТ объекта с АВР и Инвертором в составе шкафа</t>
  </si>
  <si>
    <t>Организация ШУ в шкафу напряжением 50 Гц 220 В от внешнего источника переменного тока</t>
  </si>
  <si>
    <t>Организация ШУ напряжением 50 Гц 220 В от секции гарантированного питания в состве шкафа</t>
  </si>
  <si>
    <t>Питание цепей ТС (внешнии цепи) и
количество ТС (с учетом резерва)</t>
  </si>
  <si>
    <t>Количество</t>
  </si>
  <si>
    <t>Дополнительный НО контакт реле ОТКЛ</t>
  </si>
  <si>
    <t>Диагностические ТС шкафа</t>
  </si>
  <si>
    <t>Исеть TM-BUS</t>
  </si>
  <si>
    <t>CAN</t>
  </si>
  <si>
    <t>Исеть UDP 973</t>
  </si>
  <si>
    <t>CAN-Исеть</t>
  </si>
  <si>
    <t>Размеры уточняются на этапе разработки КД</t>
  </si>
  <si>
    <r>
      <t xml:space="preserve">Характеристики автоматических выключателей для питания </t>
    </r>
    <r>
      <rPr>
        <b/>
        <sz val="10"/>
        <color theme="1"/>
        <rFont val="Times New Roman"/>
        <family val="1"/>
        <charset val="204"/>
      </rPr>
      <t>внешних</t>
    </r>
    <r>
      <rPr>
        <sz val="10"/>
        <color theme="1"/>
        <rFont val="Times New Roman"/>
        <family val="1"/>
        <charset val="204"/>
      </rPr>
      <t xml:space="preserve"> потребителей (преобразователи, внешнии модули ввода/вывода, оборудование связи, АРМ, шкафы расширения и пр.)</t>
    </r>
  </si>
  <si>
    <r>
      <t xml:space="preserve">Характеристики интерфейсов для опроса </t>
    </r>
    <r>
      <rPr>
        <b/>
        <sz val="10"/>
        <color theme="1"/>
        <rFont val="Times New Roman"/>
        <family val="1"/>
        <charset val="204"/>
      </rPr>
      <t>внешних</t>
    </r>
    <r>
      <rPr>
        <sz val="10"/>
        <color theme="1"/>
        <rFont val="Times New Roman"/>
        <family val="1"/>
        <charset val="204"/>
      </rPr>
      <t xml:space="preserve"> устройств (цифровые преобразователи, терминалы защит, шкафы ТМ и пр.)</t>
    </r>
  </si>
  <si>
    <t>Количество ТС</t>
  </si>
  <si>
    <t>Количество датчиков</t>
  </si>
  <si>
    <t>Количество интерфейсов</t>
  </si>
  <si>
    <t>Рейки</t>
  </si>
  <si>
    <t>Index</t>
  </si>
  <si>
    <t>В</t>
  </si>
  <si>
    <t>Ш</t>
  </si>
  <si>
    <t>Г</t>
  </si>
  <si>
    <t>Дно+крыша</t>
  </si>
  <si>
    <t>Стойки</t>
  </si>
  <si>
    <t>Боковая панель</t>
  </si>
  <si>
    <t>Монтажная плата</t>
  </si>
  <si>
    <t>19" C профиль</t>
  </si>
  <si>
    <t>19" L профиль</t>
  </si>
  <si>
    <t>Карманы метал</t>
  </si>
  <si>
    <t>R5KTB64</t>
  </si>
  <si>
    <t>R5KMN14</t>
  </si>
  <si>
    <t>R5CPE1460</t>
  </si>
  <si>
    <t>R5CPTE1460</t>
  </si>
  <si>
    <t>R5CRE1460</t>
  </si>
  <si>
    <t>R5ZE641</t>
  </si>
  <si>
    <t>R5ZE642</t>
  </si>
  <si>
    <t>R5LE1442</t>
  </si>
  <si>
    <t>R5PCE1460</t>
  </si>
  <si>
    <t>R5PDL400</t>
  </si>
  <si>
    <t>R5PDF600</t>
  </si>
  <si>
    <t>R5PDV14</t>
  </si>
  <si>
    <t>R5TLE400</t>
  </si>
  <si>
    <t>R5PLE400</t>
  </si>
  <si>
    <t>R5TFE600</t>
  </si>
  <si>
    <t>R5PAC60</t>
  </si>
  <si>
    <t>R5TTE600</t>
  </si>
  <si>
    <t>R5FPC600</t>
  </si>
  <si>
    <t>R5MRCE14</t>
  </si>
  <si>
    <t>R5MRE14</t>
  </si>
  <si>
    <t>R5TE60</t>
  </si>
  <si>
    <t>CQE</t>
  </si>
  <si>
    <t>R5KTB65</t>
  </si>
  <si>
    <t>R5ZE651</t>
  </si>
  <si>
    <t>R5ZE652</t>
  </si>
  <si>
    <t>R5LE1452</t>
  </si>
  <si>
    <t>R5PDL500</t>
  </si>
  <si>
    <t>R5TLE500</t>
  </si>
  <si>
    <t>R5PLE500</t>
  </si>
  <si>
    <t>R5KTB84</t>
  </si>
  <si>
    <t>R5CPE1480</t>
  </si>
  <si>
    <t>R5CPTE1480</t>
  </si>
  <si>
    <t>R5CRE1480</t>
  </si>
  <si>
    <t>R5CPE1481</t>
  </si>
  <si>
    <t>R5ZE841</t>
  </si>
  <si>
    <t>R5ZE842</t>
  </si>
  <si>
    <t>R5PCE1480</t>
  </si>
  <si>
    <t>R5PDF800</t>
  </si>
  <si>
    <t>R5TFE800</t>
  </si>
  <si>
    <t>R5PAC80</t>
  </si>
  <si>
    <t>R5TTE800</t>
  </si>
  <si>
    <t>R5FPC800</t>
  </si>
  <si>
    <t>R5TE80</t>
  </si>
  <si>
    <t>R5KTB85</t>
  </si>
  <si>
    <t>R5ZE851</t>
  </si>
  <si>
    <t>R5ZE852</t>
  </si>
  <si>
    <t>R5KTB124</t>
  </si>
  <si>
    <t>R5CPE14120</t>
  </si>
  <si>
    <t>R5CRE14120</t>
  </si>
  <si>
    <t>R5ZE1241</t>
  </si>
  <si>
    <t>R5ZE1242</t>
  </si>
  <si>
    <t>R5PCE14120</t>
  </si>
  <si>
    <t>R5PDF1200</t>
  </si>
  <si>
    <t>R5TFE1200</t>
  </si>
  <si>
    <t>R5PAC120</t>
  </si>
  <si>
    <t>R5TTE1200</t>
  </si>
  <si>
    <t>R5FPC1200</t>
  </si>
  <si>
    <t>R5KTB125</t>
  </si>
  <si>
    <t>R5ZE1251</t>
  </si>
  <si>
    <t>R5ZE1252</t>
  </si>
  <si>
    <t>R5KTB164</t>
  </si>
  <si>
    <t>R5CPE14160</t>
  </si>
  <si>
    <t>R5CRE14160</t>
  </si>
  <si>
    <t>R5ZE1641</t>
  </si>
  <si>
    <t>R5ZE1642</t>
  </si>
  <si>
    <t>R5PCE14160</t>
  </si>
  <si>
    <t>R5PDF1600</t>
  </si>
  <si>
    <t>R5TFE1600</t>
  </si>
  <si>
    <t>R5PAC160</t>
  </si>
  <si>
    <t>R5TTE1600</t>
  </si>
  <si>
    <t>R5FPC1600</t>
  </si>
  <si>
    <t>R5KTB165</t>
  </si>
  <si>
    <t>R5ZE1651</t>
  </si>
  <si>
    <t>R5ZE1652</t>
  </si>
  <si>
    <t>R5KTB44</t>
  </si>
  <si>
    <t>R5KMN16</t>
  </si>
  <si>
    <t>R5CPE1640</t>
  </si>
  <si>
    <t>R5CRE1640</t>
  </si>
  <si>
    <t>R5ZE441</t>
  </si>
  <si>
    <t>R5ZE442</t>
  </si>
  <si>
    <t>R5LE1642</t>
  </si>
  <si>
    <t>R5PCE1640</t>
  </si>
  <si>
    <t>R5PDF400</t>
  </si>
  <si>
    <t>R5PDV16</t>
  </si>
  <si>
    <t>R5TFE400</t>
  </si>
  <si>
    <t>R5PAC40</t>
  </si>
  <si>
    <t>R5FPC400</t>
  </si>
  <si>
    <t>R5KTB45</t>
  </si>
  <si>
    <t>R5ZE451</t>
  </si>
  <si>
    <t>R5ZE452</t>
  </si>
  <si>
    <t>R5LE1652</t>
  </si>
  <si>
    <t>R5KTB46</t>
  </si>
  <si>
    <t>R5LE1662</t>
  </si>
  <si>
    <t>R5PDL600</t>
  </si>
  <si>
    <t>R5TLE600</t>
  </si>
  <si>
    <t>R5PLE600</t>
  </si>
  <si>
    <t>R5CPE1660</t>
  </si>
  <si>
    <t>R5CPTE1660</t>
  </si>
  <si>
    <t>R5CRE1660</t>
  </si>
  <si>
    <t>R5PCE1660</t>
  </si>
  <si>
    <t>R5KTB66</t>
  </si>
  <si>
    <t>R5ZE661</t>
  </si>
  <si>
    <t>R5ZE662</t>
  </si>
  <si>
    <t>R5CPE1680</t>
  </si>
  <si>
    <t>R5CPTE1680</t>
  </si>
  <si>
    <t>R5CRE1680</t>
  </si>
  <si>
    <t>R5CPE1681</t>
  </si>
  <si>
    <t>R5PCE1680</t>
  </si>
  <si>
    <t>R5KTB86</t>
  </si>
  <si>
    <t>R5ZE861</t>
  </si>
  <si>
    <t>R5ZE862</t>
  </si>
  <si>
    <t>R5KTB104</t>
  </si>
  <si>
    <t>R5CPE16100</t>
  </si>
  <si>
    <t>R5CPTE16100</t>
  </si>
  <si>
    <t>R5CRE16100</t>
  </si>
  <si>
    <t>R5CPE16101</t>
  </si>
  <si>
    <t>R5ZE1041</t>
  </si>
  <si>
    <t>R5ZE1042</t>
  </si>
  <si>
    <t>R5PCE16100</t>
  </si>
  <si>
    <t>R5PDF1000</t>
  </si>
  <si>
    <t>R5TFE1000</t>
  </si>
  <si>
    <t>R5PAC100</t>
  </si>
  <si>
    <t>R5TTE1000</t>
  </si>
  <si>
    <t>R5FPC1000</t>
  </si>
  <si>
    <t>R5KTB105</t>
  </si>
  <si>
    <t>R5ZE1051</t>
  </si>
  <si>
    <t>R5ZE1052</t>
  </si>
  <si>
    <t>R5KTB106</t>
  </si>
  <si>
    <t>R5ZE1061</t>
  </si>
  <si>
    <t>R5ZE1062</t>
  </si>
  <si>
    <t>R5CPE16120</t>
  </si>
  <si>
    <t>R5CRE16120</t>
  </si>
  <si>
    <t>R5PCE16120</t>
  </si>
  <si>
    <t>R5KTB126</t>
  </si>
  <si>
    <t>R5ZE1261</t>
  </si>
  <si>
    <t>R5ZE1262</t>
  </si>
  <si>
    <t>R5KMN18</t>
  </si>
  <si>
    <t>R5CPE1840</t>
  </si>
  <si>
    <t>R5CRE1840</t>
  </si>
  <si>
    <t>R5LE1842</t>
  </si>
  <si>
    <t>R5PCE1840</t>
  </si>
  <si>
    <t>R5PDV18</t>
  </si>
  <si>
    <t>R5LE1852</t>
  </si>
  <si>
    <t>R5LE1862</t>
  </si>
  <si>
    <t>R5KTB48</t>
  </si>
  <si>
    <t>R5LE1882</t>
  </si>
  <si>
    <t>R5PDL800</t>
  </si>
  <si>
    <t>R5TLE800</t>
  </si>
  <si>
    <t>R5PLE800</t>
  </si>
  <si>
    <t>R5CPE1860</t>
  </si>
  <si>
    <t>R5CPTE1860</t>
  </si>
  <si>
    <t>R5CRE1860</t>
  </si>
  <si>
    <t>R5PCE1860</t>
  </si>
  <si>
    <t>R5KTB68</t>
  </si>
  <si>
    <t>R5CPE1880</t>
  </si>
  <si>
    <t>R5CPTE1880</t>
  </si>
  <si>
    <t>R5CRE1880</t>
  </si>
  <si>
    <t>R5CPE1881</t>
  </si>
  <si>
    <t>R5PCE1880</t>
  </si>
  <si>
    <t>R5KTB88</t>
  </si>
  <si>
    <t>R5ZE881</t>
  </si>
  <si>
    <t>R5ZE882</t>
  </si>
  <si>
    <t>R5CPE18100</t>
  </si>
  <si>
    <t>R5CPTE18100</t>
  </si>
  <si>
    <t>R5CRE18100</t>
  </si>
  <si>
    <t>R5CPE18101</t>
  </si>
  <si>
    <t>R5PCE18100</t>
  </si>
  <si>
    <t>R5KTB108</t>
  </si>
  <si>
    <t>R5ZE1081</t>
  </si>
  <si>
    <t>R5ZE1082</t>
  </si>
  <si>
    <t>R5CPE18120</t>
  </si>
  <si>
    <t>R5CRE18120</t>
  </si>
  <si>
    <t>R5PCE18120</t>
  </si>
  <si>
    <t>R5KTB128</t>
  </si>
  <si>
    <t>R5ZE1281</t>
  </si>
  <si>
    <t>R5ZE1282</t>
  </si>
  <si>
    <t>R5KMN20</t>
  </si>
  <si>
    <t>R5CPE2040</t>
  </si>
  <si>
    <t>R5CRE2040</t>
  </si>
  <si>
    <t>R5LE2042</t>
  </si>
  <si>
    <t>R5PCE2040</t>
  </si>
  <si>
    <t>R5PDV20</t>
  </si>
  <si>
    <t>R5LE2052</t>
  </si>
  <si>
    <t>R5LE2062</t>
  </si>
  <si>
    <t>R5LE2082</t>
  </si>
  <si>
    <t>R5CPE2060</t>
  </si>
  <si>
    <t>R5CPTE2060</t>
  </si>
  <si>
    <t>R5CRE2060</t>
  </si>
  <si>
    <t>R5PCE2060</t>
  </si>
  <si>
    <t>R5CPE2080</t>
  </si>
  <si>
    <t>R5CPTE2080</t>
  </si>
  <si>
    <t>R5CRE2080</t>
  </si>
  <si>
    <t>R5CPE2081</t>
  </si>
  <si>
    <t>R5PCE2080</t>
  </si>
  <si>
    <t>R5CPE20100</t>
  </si>
  <si>
    <t>R5CPTE20100</t>
  </si>
  <si>
    <t>R5CRE20100</t>
  </si>
  <si>
    <t>R5CPE20101</t>
  </si>
  <si>
    <t>R5PCE20100</t>
  </si>
  <si>
    <t>R5CPE20120</t>
  </si>
  <si>
    <t>R5CRE20120</t>
  </si>
  <si>
    <t>R5PCE20120</t>
  </si>
  <si>
    <t>R5KTB144</t>
  </si>
  <si>
    <t>R5CPE20140</t>
  </si>
  <si>
    <t>R5CRE20140</t>
  </si>
  <si>
    <t>R5ZE1441</t>
  </si>
  <si>
    <t>R5ZE1442</t>
  </si>
  <si>
    <t>R5PCE20140</t>
  </si>
  <si>
    <t>R5PDF1400</t>
  </si>
  <si>
    <t>R5TFE1400</t>
  </si>
  <si>
    <t>R5PAC140</t>
  </si>
  <si>
    <t>R5TTE1400</t>
  </si>
  <si>
    <t>R5FPC1400</t>
  </si>
  <si>
    <t>R5KTB145</t>
  </si>
  <si>
    <t>R5ZE1451</t>
  </si>
  <si>
    <t>R5ZE1452</t>
  </si>
  <si>
    <t>R5KTB146</t>
  </si>
  <si>
    <t>R5ZE1461</t>
  </si>
  <si>
    <t>R5ZE1462</t>
  </si>
  <si>
    <t>R5KTB148</t>
  </si>
  <si>
    <t>R5ZE1481</t>
  </si>
  <si>
    <t>R5ZE1482</t>
  </si>
  <si>
    <t>R5CPE20160</t>
  </si>
  <si>
    <t>R5CRE20160</t>
  </si>
  <si>
    <t>R5PCE20160</t>
  </si>
  <si>
    <t>R5KTB166</t>
  </si>
  <si>
    <t>R5ZE1661</t>
  </si>
  <si>
    <t>R5ZE1662</t>
  </si>
  <si>
    <t>R5KTB168</t>
  </si>
  <si>
    <t>R5ZE1681</t>
  </si>
  <si>
    <t>R5ZE1682</t>
  </si>
  <si>
    <t>R5KMN22</t>
  </si>
  <si>
    <t>R5CPE2240</t>
  </si>
  <si>
    <t>R5CRE2240</t>
  </si>
  <si>
    <t>R5LE2252</t>
  </si>
  <si>
    <t>R5PCE2240</t>
  </si>
  <si>
    <t>R5PDV22</t>
  </si>
  <si>
    <t>R5LE2262</t>
  </si>
  <si>
    <t>R5LE2282</t>
  </si>
  <si>
    <t>R5CPE2260</t>
  </si>
  <si>
    <t>R5CPTE2260</t>
  </si>
  <si>
    <t>R5CRE2260</t>
  </si>
  <si>
    <t>R5PCE2260</t>
  </si>
  <si>
    <t>R5CPE2280</t>
  </si>
  <si>
    <t>R5CPTE2280</t>
  </si>
  <si>
    <t>R5CRE2280</t>
  </si>
  <si>
    <t>R5CPE2281</t>
  </si>
  <si>
    <t>R5PCE2280</t>
  </si>
  <si>
    <t>R5CPE22100</t>
  </si>
  <si>
    <t>R5CPTE22100</t>
  </si>
  <si>
    <t>R5CRE22100</t>
  </si>
  <si>
    <t>R5CPE22101</t>
  </si>
  <si>
    <t>R5PCE22100</t>
  </si>
  <si>
    <t>R5CPE22120</t>
  </si>
  <si>
    <t>R5CRE22120</t>
  </si>
  <si>
    <t>R5PCE22120</t>
  </si>
  <si>
    <t>R5FMP600</t>
  </si>
  <si>
    <t>R5FMP800</t>
  </si>
  <si>
    <t>R5FMP1000</t>
  </si>
  <si>
    <t>R5TE100</t>
  </si>
  <si>
    <t>R5FMP1200</t>
  </si>
  <si>
    <t>Кабельный ввод  - мембранный</t>
  </si>
  <si>
    <t>Панель для кабельного ввода</t>
  </si>
  <si>
    <t>R5MP01</t>
  </si>
  <si>
    <t>R5MP04</t>
  </si>
  <si>
    <t>R5MP09</t>
  </si>
  <si>
    <t>R5CE201</t>
  </si>
  <si>
    <t>Светильник</t>
  </si>
  <si>
    <t>R5LA13</t>
  </si>
  <si>
    <t>Концевой выключатель (дверной)</t>
  </si>
  <si>
    <t>R5MC01</t>
  </si>
  <si>
    <t>Монтажный комплект, для установки 19" стоек</t>
  </si>
  <si>
    <t>R5MCRE01IT</t>
  </si>
  <si>
    <t>Задняя панель</t>
  </si>
  <si>
    <t>R5CPTED1660</t>
  </si>
  <si>
    <t>R5CPTED1680</t>
  </si>
  <si>
    <t>R5CPTED1860</t>
  </si>
  <si>
    <t>R5CPTED1880</t>
  </si>
  <si>
    <t>R5CPTED2060</t>
  </si>
  <si>
    <t>R5CPTED2080</t>
  </si>
  <si>
    <t>Уплотнитель для кабельного ввода</t>
  </si>
  <si>
    <t>Кол-во мест кабельного ввода</t>
  </si>
  <si>
    <t>Широкая боковая рейка</t>
  </si>
  <si>
    <t>Кабельные ввода</t>
  </si>
  <si>
    <t>Широкая поперечная рейка</t>
  </si>
  <si>
    <t>Широкая вертикальная рейка</t>
  </si>
  <si>
    <t>Боковая рейка</t>
  </si>
  <si>
    <t>Боковая рейка, специальная</t>
  </si>
  <si>
    <t>Поперечная рейка</t>
  </si>
  <si>
    <t>Рейка для фиксации кабеля</t>
  </si>
  <si>
    <t>Усиленная рейка</t>
  </si>
  <si>
    <t>R5LA08</t>
  </si>
  <si>
    <t>R5MCRE16ITC</t>
  </si>
  <si>
    <t>R5MCRE16ITL</t>
  </si>
  <si>
    <t>R5MCRE18ITC</t>
  </si>
  <si>
    <t>R5MCRE18ITL</t>
  </si>
  <si>
    <t>R5MCRE20ITC</t>
  </si>
  <si>
    <t>R5MCRE20ITL</t>
  </si>
  <si>
    <t>R5MCRE22ITL</t>
  </si>
  <si>
    <t>R5MCRE22ITC</t>
  </si>
  <si>
    <t>Панель с щеточным кабельным вводом</t>
  </si>
  <si>
    <t>R5FSIT600</t>
  </si>
  <si>
    <t>R5FSIT800</t>
  </si>
  <si>
    <t>R5TPE60</t>
  </si>
  <si>
    <t>R5TPE80</t>
  </si>
  <si>
    <t>R5TPE100</t>
  </si>
  <si>
    <t>Горизонтальные дверные рейки</t>
  </si>
  <si>
    <t>Кабельный ввод  - мембранный2</t>
  </si>
  <si>
    <t>Кабельный ввод  - мембранный3</t>
  </si>
  <si>
    <t>Цоколь 100 мм</t>
  </si>
  <si>
    <t>Цоколь 200 мм</t>
  </si>
  <si>
    <t>Размер</t>
  </si>
  <si>
    <t>R5ST0231</t>
  </si>
  <si>
    <t>R5ST0391</t>
  </si>
  <si>
    <t>R5ST0331</t>
  </si>
  <si>
    <t>R5ST0341</t>
  </si>
  <si>
    <t>R5ST0342</t>
  </si>
  <si>
    <t>R5ST0431</t>
  </si>
  <si>
    <t>R5ST0432</t>
  </si>
  <si>
    <t>R5ST0442</t>
  </si>
  <si>
    <t>R5ST0462</t>
  </si>
  <si>
    <t>R5ST0531</t>
  </si>
  <si>
    <t>R5ST0532</t>
  </si>
  <si>
    <t>R5ST0542</t>
  </si>
  <si>
    <t>R5ST0552</t>
  </si>
  <si>
    <t>R5ST0562</t>
  </si>
  <si>
    <t>R5ST0549</t>
  </si>
  <si>
    <t>R5ST0553</t>
  </si>
  <si>
    <t>R5ST0563</t>
  </si>
  <si>
    <t>R5ST0642</t>
  </si>
  <si>
    <t>R5ST0652</t>
  </si>
  <si>
    <t>R5ST0649</t>
  </si>
  <si>
    <t>R5ST0669</t>
  </si>
  <si>
    <t>Корпус</t>
  </si>
  <si>
    <t>R5ST0644</t>
  </si>
  <si>
    <t>R5ST0664</t>
  </si>
  <si>
    <t>R5ST0752</t>
  </si>
  <si>
    <t>R5ST0759</t>
  </si>
  <si>
    <t>R5ST0862</t>
  </si>
  <si>
    <t>R5ST0882</t>
  </si>
  <si>
    <t>R5ST0869</t>
  </si>
  <si>
    <t>R5ST0863</t>
  </si>
  <si>
    <t>R5ST0883</t>
  </si>
  <si>
    <t>R5ST0864</t>
  </si>
  <si>
    <t>R5ST0884</t>
  </si>
  <si>
    <t>R5ST1069</t>
  </si>
  <si>
    <t>R5ST1063</t>
  </si>
  <si>
    <t>R5ST1083</t>
  </si>
  <si>
    <t>R5ST1064</t>
  </si>
  <si>
    <t>R5ST1084</t>
  </si>
  <si>
    <t>R5ST1262</t>
  </si>
  <si>
    <t>R5ST1263</t>
  </si>
  <si>
    <t>R5ST1283</t>
  </si>
  <si>
    <t>R5ST1264</t>
  </si>
  <si>
    <t>R5ST1284</t>
  </si>
  <si>
    <t>R5ST1463</t>
  </si>
  <si>
    <t>R5ST1483</t>
  </si>
  <si>
    <t>Кол-во фланцев</t>
  </si>
  <si>
    <t>Защитный козырек</t>
  </si>
  <si>
    <t>R5TT042</t>
  </si>
  <si>
    <t>R5TT052</t>
  </si>
  <si>
    <t>R5TT049</t>
  </si>
  <si>
    <t>R5TT059</t>
  </si>
  <si>
    <t>R5TT069</t>
  </si>
  <si>
    <t>R5TT063</t>
  </si>
  <si>
    <t>R5TT083</t>
  </si>
  <si>
    <t>Кронштейн для настенного крепления</t>
  </si>
  <si>
    <t>R5A50</t>
  </si>
  <si>
    <t>Вертикальные дверные рейки</t>
  </si>
  <si>
    <t>R5S50</t>
  </si>
  <si>
    <t>R5S60</t>
  </si>
  <si>
    <t>R5S70</t>
  </si>
  <si>
    <t>R5S80</t>
  </si>
  <si>
    <t>R5S100</t>
  </si>
  <si>
    <t>R5S120</t>
  </si>
  <si>
    <t>R5S140</t>
  </si>
  <si>
    <t>Мембранный кабельный ввод</t>
  </si>
  <si>
    <t>Держатель концевого выключателя</t>
  </si>
  <si>
    <t>R5FLS01</t>
  </si>
  <si>
    <t>ST</t>
  </si>
  <si>
    <t>R5FPST01</t>
  </si>
  <si>
    <t>Кабельные фланцы</t>
  </si>
  <si>
    <t>Кол-во вырезов</t>
  </si>
  <si>
    <t>R5FPST02</t>
  </si>
  <si>
    <t>R5FPST03</t>
  </si>
  <si>
    <t>R5HTC35</t>
  </si>
  <si>
    <t>R5CE227</t>
  </si>
  <si>
    <t>Магнитная площадка</t>
  </si>
  <si>
    <t>R5MAG02</t>
  </si>
  <si>
    <t>Ручка/Личинка</t>
  </si>
  <si>
    <t>IPC Gridex II</t>
  </si>
  <si>
    <t>ОС Linux</t>
  </si>
  <si>
    <t>Считаются только параметры ТС, ТИ
(ТУ не считаются)</t>
  </si>
  <si>
    <t>IPC Gridex II 19"</t>
  </si>
  <si>
    <t>IPC Gridex II 11"</t>
  </si>
  <si>
    <t>iROBO-6000-321-W</t>
  </si>
  <si>
    <t>Один ввод 50 Гц 220 В от СГП объекта, один ввод =220 В от ЩПТ объекта и сервисный ввод 50 Гц 220 В от ЩСН объекта</t>
  </si>
  <si>
    <t>От Ввода =220 В</t>
  </si>
  <si>
    <t>ОС Windows</t>
  </si>
  <si>
    <t>Мodbus-подобный</t>
  </si>
  <si>
    <t>LTE/UMTS/HSPA+/EDGE/GPRS</t>
  </si>
  <si>
    <t>Один ввод 50 Гц 220 В от ЩСН объекта, блок питания с функцией ИБП и АКБ в составе шкафа, сервисный ввод от основного ввода</t>
  </si>
  <si>
    <t>Защита линии интерфейса</t>
  </si>
  <si>
    <t>Установка устройств защиты оборудования от импульсных перенапряжений в линиях цифровых интерфейсов</t>
  </si>
  <si>
    <t>Коммуникационный контроллер</t>
  </si>
  <si>
    <t>Тип коммуникационного контроллера</t>
  </si>
  <si>
    <t>Синком-Д3</t>
  </si>
  <si>
    <t>Синком-ДК2</t>
  </si>
  <si>
    <t>Синком-ДКП</t>
  </si>
  <si>
    <t>Синком-ДКП/13,8</t>
  </si>
  <si>
    <t>2000ТС/ 1000ТИ/ 500ТУ, 1xRS232/ RS485, 1xRS485, МТС/МТУ, 2xETH, 1xCAN, 24 В</t>
  </si>
  <si>
    <t>2000ТС/ 1000ТИ/ 500ТУ, 2xRS232/ RS485, 2xRS485, GPS, 2xETH, 1xCAN, 24 В</t>
  </si>
  <si>
    <t>2000ТС/ 1000ТИ/ 500ТУ, 2xRS232/ RS485, 2xRS485, МТС/МТУ, GPS, 2xETH, 1xCAN, 24 В</t>
  </si>
  <si>
    <t>Количество (без учета резервирования)</t>
  </si>
  <si>
    <t>Резервирование контроллеров</t>
  </si>
  <si>
    <t>Резервирование собранных данных, каналов опроса и связи с верхним уровнем</t>
  </si>
  <si>
    <t>-</t>
  </si>
  <si>
    <t>2000ТС/ 1000ТИ/ 500ТУ, 2xRS485, МТС/МТУ, GPS, 1xETH, 1xCAN, GPRS, 12 дискретных входов, 4 выхода / 2 объекта ТУ, 24 В</t>
  </si>
  <si>
    <t>2000ТС/ 1000ТИ/ 500ТУ, 2xRS485, МТС/МТУ, GPS, 1xETH, 1xCAN, GPRS, 12 дискретных входов, 4 выхода / 2 объекта ТУ, 13.8 В</t>
  </si>
  <si>
    <t>ИД Рисунок</t>
  </si>
  <si>
    <t>Рисунок</t>
  </si>
  <si>
    <t>Draw_1</t>
  </si>
  <si>
    <t>Draw_2</t>
  </si>
  <si>
    <t>Draw_3</t>
  </si>
  <si>
    <t>Draw_4</t>
  </si>
  <si>
    <t>Draw_5</t>
  </si>
  <si>
    <t>Draw_6</t>
  </si>
  <si>
    <t>Draw_7</t>
  </si>
  <si>
    <t>Draw_8</t>
  </si>
  <si>
    <t>Draw_9</t>
  </si>
  <si>
    <t>Draw_10</t>
  </si>
  <si>
    <t>Draw_11</t>
  </si>
  <si>
    <t>Draw_12</t>
  </si>
  <si>
    <t>Draw_13</t>
  </si>
  <si>
    <t>Draw_14</t>
  </si>
  <si>
    <t>Draw_15</t>
  </si>
  <si>
    <t>Draw_16</t>
  </si>
  <si>
    <t>Draw_17</t>
  </si>
  <si>
    <t>Draw_18</t>
  </si>
  <si>
    <t>Draw_19</t>
  </si>
  <si>
    <t>ПСТВ-3</t>
  </si>
  <si>
    <t>DrawSer_1</t>
  </si>
  <si>
    <t>DrawSer_2</t>
  </si>
  <si>
    <t>DrawSer_3</t>
  </si>
  <si>
    <t>DrawSer_4</t>
  </si>
  <si>
    <t>DrawSer_5</t>
  </si>
  <si>
    <t>DrawCab_1</t>
  </si>
  <si>
    <t>DrawCab_2</t>
  </si>
  <si>
    <t>DrawCab_3</t>
  </si>
  <si>
    <t>DrawCab_4</t>
  </si>
  <si>
    <t>DrawPow_1</t>
  </si>
  <si>
    <t>DrawPow_2</t>
  </si>
  <si>
    <t>DrawPow_3</t>
  </si>
  <si>
    <t>DrawPow_4</t>
  </si>
  <si>
    <t>DrawPow_5</t>
  </si>
  <si>
    <t>DrawPow_6</t>
  </si>
  <si>
    <t>DrawPow_7</t>
  </si>
  <si>
    <t>DrawPow_8</t>
  </si>
  <si>
    <t>DrawPow_9</t>
  </si>
  <si>
    <t>Шлюз Д8112.1500</t>
  </si>
  <si>
    <t>Draw_20</t>
  </si>
  <si>
    <t>ПО сервера «ОИК Диспетчер НТ» 1500 телепараметров, 2xRS232/422/485, 2xETH, 1xUSB, 12-24 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</si>
</sst>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&quot;р.&quot;_-;\-* #,##0.00&quot;р.&quot;_-;_-* &quot;-&quot;??&quot;р.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333333"/>
      <name val="Helvetica"/>
      <family val="2"/>
    </font>
    <font>
      <b/>
      <sz val="10"/>
      <color rgb="FF3F3F3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b/>
      <sz val="10"/>
      <color indexed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4"/>
      </patternFill>
    </fill>
  </fills>
  <borders count="1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2" fillId="2" borderId="1" applyNumberFormat="0" applyAlignment="0" applyProtection="0"/>
    <xf numFmtId="0" fontId="1" fillId="3" borderId="0" applyNumberFormat="0" applyBorder="0" applyAlignment="0" applyProtection="0"/>
    <xf numFmtId="0" fontId="11" fillId="0" borderId="0"/>
    <xf numFmtId="0" fontId="11" fillId="0" borderId="0"/>
    <xf numFmtId="0" fontId="13" fillId="0" borderId="0"/>
    <xf numFmtId="0" fontId="15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quotePrefix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0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Protection="1"/>
    <xf numFmtId="0" fontId="7" fillId="0" borderId="0" xfId="0" applyFont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12" fillId="0" borderId="0" xfId="3" applyFont="1"/>
    <xf numFmtId="0" fontId="12" fillId="0" borderId="0" xfId="3" applyFont="1" applyFill="1"/>
    <xf numFmtId="0" fontId="11" fillId="0" borderId="8" xfId="3" applyBorder="1" applyAlignment="1">
      <alignment horizontal="center"/>
    </xf>
    <xf numFmtId="0" fontId="11" fillId="0" borderId="0" xfId="3" applyBorder="1" applyAlignment="1">
      <alignment horizontal="center"/>
    </xf>
    <xf numFmtId="0" fontId="12" fillId="0" borderId="0" xfId="4" applyFont="1"/>
    <xf numFmtId="0" fontId="12" fillId="0" borderId="0" xfId="4" applyFont="1" applyFill="1"/>
    <xf numFmtId="0" fontId="12" fillId="0" borderId="0" xfId="4" applyNumberFormat="1" applyFont="1"/>
    <xf numFmtId="49" fontId="13" fillId="0" borderId="0" xfId="5" applyNumberFormat="1" applyFill="1"/>
    <xf numFmtId="0" fontId="13" fillId="0" borderId="0" xfId="5" applyNumberFormat="1" applyFill="1"/>
    <xf numFmtId="0" fontId="12" fillId="0" borderId="0" xfId="3" applyNumberFormat="1" applyFont="1" applyFill="1"/>
    <xf numFmtId="0" fontId="12" fillId="0" borderId="0" xfId="3" applyNumberFormat="1" applyFont="1"/>
    <xf numFmtId="49" fontId="13" fillId="0" borderId="0" xfId="5" applyNumberFormat="1"/>
    <xf numFmtId="0" fontId="13" fillId="0" borderId="0" xfId="5" applyNumberFormat="1"/>
    <xf numFmtId="0" fontId="12" fillId="0" borderId="0" xfId="3" applyFont="1" applyAlignment="1">
      <alignment horizontal="center"/>
    </xf>
    <xf numFmtId="0" fontId="3" fillId="0" borderId="0" xfId="0" applyFont="1" applyAlignment="1" applyProtection="1">
      <alignment horizontal="center" vertical="center"/>
    </xf>
    <xf numFmtId="0" fontId="12" fillId="0" borderId="0" xfId="4" applyFont="1" applyAlignment="1">
      <alignment horizontal="left"/>
    </xf>
    <xf numFmtId="0" fontId="12" fillId="0" borderId="0" xfId="3" applyFont="1" applyAlignment="1">
      <alignment horizontal="center"/>
    </xf>
    <xf numFmtId="0" fontId="14" fillId="0" borderId="0" xfId="3" applyFont="1" applyAlignment="1">
      <alignment horizontal="center" vertical="center"/>
    </xf>
    <xf numFmtId="0" fontId="0" fillId="0" borderId="0" xfId="0" applyAlignment="1">
      <alignment horizontal="left"/>
    </xf>
    <xf numFmtId="0" fontId="12" fillId="0" borderId="0" xfId="4" applyNumberFormat="1" applyFont="1" applyFill="1"/>
    <xf numFmtId="0" fontId="12" fillId="0" borderId="0" xfId="4" applyFont="1" applyFill="1" applyAlignment="1">
      <alignment horizontal="left"/>
    </xf>
    <xf numFmtId="0" fontId="12" fillId="6" borderId="0" xfId="3" applyFont="1" applyFill="1"/>
    <xf numFmtId="0" fontId="12" fillId="6" borderId="0" xfId="3" applyFont="1" applyFill="1" applyAlignment="1">
      <alignment wrapText="1"/>
    </xf>
    <xf numFmtId="0" fontId="14" fillId="7" borderId="0" xfId="3" applyNumberFormat="1" applyFont="1" applyFill="1" applyBorder="1" applyAlignment="1">
      <alignment wrapText="1"/>
    </xf>
    <xf numFmtId="0" fontId="0" fillId="0" borderId="2" xfId="0" quotePrefix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49" fontId="4" fillId="0" borderId="2" xfId="0" applyNumberFormat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7" fillId="0" borderId="1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left" vertical="center"/>
    </xf>
    <xf numFmtId="0" fontId="9" fillId="0" borderId="2" xfId="0" applyFont="1" applyBorder="1" applyAlignment="1" applyProtection="1">
      <alignment horizontal="left" vertical="center" wrapText="1"/>
    </xf>
    <xf numFmtId="0" fontId="6" fillId="4" borderId="11" xfId="1" applyFont="1" applyFill="1" applyBorder="1" applyAlignment="1" applyProtection="1">
      <alignment horizontal="center" vertical="center"/>
    </xf>
    <xf numFmtId="0" fontId="6" fillId="4" borderId="12" xfId="1" applyFont="1" applyFill="1" applyBorder="1" applyAlignment="1" applyProtection="1">
      <alignment horizontal="center" vertical="center"/>
    </xf>
    <xf numFmtId="0" fontId="6" fillId="4" borderId="13" xfId="1" applyFont="1" applyFill="1" applyBorder="1" applyAlignment="1" applyProtection="1">
      <alignment horizontal="center" vertical="center"/>
    </xf>
    <xf numFmtId="0" fontId="6" fillId="4" borderId="2" xfId="1" applyFont="1" applyFill="1" applyBorder="1" applyAlignment="1" applyProtection="1">
      <alignment horizontal="center" vertical="center"/>
    </xf>
    <xf numFmtId="0" fontId="3" fillId="3" borderId="2" xfId="2" applyNumberFormat="1" applyFont="1" applyBorder="1" applyAlignment="1" applyProtection="1">
      <alignment horizontal="left" vertical="center"/>
    </xf>
    <xf numFmtId="0" fontId="7" fillId="3" borderId="2" xfId="2" applyNumberFormat="1" applyFont="1" applyBorder="1" applyAlignment="1" applyProtection="1">
      <alignment horizontal="left"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/>
    </xf>
    <xf numFmtId="164" fontId="7" fillId="3" borderId="11" xfId="2" applyNumberFormat="1" applyFont="1" applyBorder="1" applyAlignment="1" applyProtection="1">
      <alignment horizontal="center" vertical="center"/>
    </xf>
    <xf numFmtId="164" fontId="7" fillId="3" borderId="12" xfId="2" applyNumberFormat="1" applyFont="1" applyBorder="1" applyAlignment="1" applyProtection="1">
      <alignment horizontal="center" vertical="center"/>
    </xf>
    <xf numFmtId="164" fontId="7" fillId="3" borderId="13" xfId="2" applyNumberFormat="1" applyFont="1" applyBorder="1" applyAlignment="1" applyProtection="1">
      <alignment horizontal="center" vertical="center"/>
    </xf>
    <xf numFmtId="164" fontId="3" fillId="3" borderId="11" xfId="2" applyNumberFormat="1" applyFont="1" applyBorder="1" applyAlignment="1" applyProtection="1">
      <alignment horizontal="center" vertical="center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3" borderId="2" xfId="2" applyNumberFormat="1" applyFont="1" applyBorder="1" applyAlignment="1" applyProtection="1">
      <alignment horizontal="left" vertical="center" wrapText="1"/>
    </xf>
    <xf numFmtId="0" fontId="8" fillId="5" borderId="2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7" fillId="0" borderId="11" xfId="0" quotePrefix="1" applyFont="1" applyFill="1" applyBorder="1" applyAlignment="1" applyProtection="1">
      <alignment horizontal="center" vertical="center" wrapText="1"/>
      <protection locked="0"/>
    </xf>
    <xf numFmtId="0" fontId="7" fillId="0" borderId="12" xfId="0" quotePrefix="1" applyFont="1" applyFill="1" applyBorder="1" applyAlignment="1" applyProtection="1">
      <alignment horizontal="center" vertical="center" wrapText="1"/>
      <protection locked="0"/>
    </xf>
    <xf numFmtId="0" fontId="7" fillId="0" borderId="13" xfId="0" quotePrefix="1" applyFont="1" applyFill="1" applyBorder="1" applyAlignment="1" applyProtection="1">
      <alignment horizontal="center" vertical="center" wrapText="1"/>
      <protection locked="0"/>
    </xf>
    <xf numFmtId="0" fontId="6" fillId="4" borderId="6" xfId="1" applyFont="1" applyFill="1" applyBorder="1" applyAlignment="1" applyProtection="1">
      <alignment horizontal="center" vertical="center"/>
    </xf>
    <xf numFmtId="0" fontId="6" fillId="4" borderId="3" xfId="1" applyFont="1" applyFill="1" applyBorder="1" applyAlignment="1" applyProtection="1">
      <alignment horizontal="center" vertical="center"/>
    </xf>
    <xf numFmtId="0" fontId="6" fillId="4" borderId="7" xfId="1" applyFont="1" applyFill="1" applyBorder="1" applyAlignment="1" applyProtection="1">
      <alignment horizontal="center" vertical="center"/>
    </xf>
    <xf numFmtId="164" fontId="7" fillId="0" borderId="5" xfId="2" applyNumberFormat="1" applyFont="1" applyFill="1" applyBorder="1" applyAlignment="1" applyProtection="1">
      <alignment horizontal="center" vertical="center"/>
    </xf>
    <xf numFmtId="164" fontId="7" fillId="0" borderId="16" xfId="2" applyNumberFormat="1" applyFont="1" applyFill="1" applyBorder="1" applyAlignment="1" applyProtection="1">
      <alignment horizontal="center" vertical="center"/>
    </xf>
    <xf numFmtId="164" fontId="7" fillId="0" borderId="4" xfId="2" applyNumberFormat="1" applyFont="1" applyFill="1" applyBorder="1" applyAlignment="1" applyProtection="1">
      <alignment horizontal="center" vertical="center"/>
    </xf>
    <xf numFmtId="0" fontId="7" fillId="3" borderId="6" xfId="2" applyNumberFormat="1" applyFont="1" applyBorder="1" applyAlignment="1" applyProtection="1">
      <alignment horizontal="left" vertical="center" wrapText="1"/>
    </xf>
    <xf numFmtId="0" fontId="7" fillId="3" borderId="3" xfId="2" applyNumberFormat="1" applyFont="1" applyBorder="1" applyAlignment="1" applyProtection="1">
      <alignment horizontal="left" vertical="center" wrapText="1"/>
    </xf>
    <xf numFmtId="0" fontId="7" fillId="3" borderId="8" xfId="2" applyNumberFormat="1" applyFont="1" applyBorder="1" applyAlignment="1" applyProtection="1">
      <alignment horizontal="left" vertical="center" wrapText="1"/>
    </xf>
    <xf numFmtId="0" fontId="7" fillId="3" borderId="0" xfId="2" applyNumberFormat="1" applyFont="1" applyBorder="1" applyAlignment="1" applyProtection="1">
      <alignment horizontal="left" vertical="center" wrapText="1"/>
    </xf>
    <xf numFmtId="0" fontId="7" fillId="3" borderId="9" xfId="2" applyNumberFormat="1" applyFont="1" applyBorder="1" applyAlignment="1" applyProtection="1">
      <alignment horizontal="left" vertical="center" wrapText="1"/>
    </xf>
    <xf numFmtId="0" fontId="7" fillId="3" borderId="14" xfId="2" applyNumberFormat="1" applyFont="1" applyBorder="1" applyAlignment="1" applyProtection="1">
      <alignment horizontal="left" vertical="center" wrapText="1"/>
    </xf>
    <xf numFmtId="0" fontId="3" fillId="3" borderId="11" xfId="2" applyNumberFormat="1" applyFont="1" applyBorder="1" applyAlignment="1" applyProtection="1">
      <alignment horizontal="left" vertical="center" wrapText="1"/>
    </xf>
    <xf numFmtId="0" fontId="7" fillId="3" borderId="12" xfId="2" applyNumberFormat="1" applyFont="1" applyBorder="1" applyAlignment="1" applyProtection="1">
      <alignment horizontal="left" vertical="center" wrapText="1"/>
    </xf>
    <xf numFmtId="0" fontId="7" fillId="3" borderId="13" xfId="2" applyNumberFormat="1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9" fillId="0" borderId="3" xfId="0" applyFont="1" applyBorder="1" applyAlignment="1" applyProtection="1">
      <alignment horizontal="left" vertical="center" wrapText="1"/>
    </xf>
    <xf numFmtId="0" fontId="7" fillId="0" borderId="1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3" borderId="11" xfId="2" applyNumberFormat="1" applyFont="1" applyBorder="1" applyAlignment="1" applyProtection="1">
      <alignment horizontal="left" vertical="center" wrapText="1"/>
    </xf>
    <xf numFmtId="164" fontId="8" fillId="0" borderId="2" xfId="2" applyNumberFormat="1" applyFont="1" applyFill="1" applyBorder="1" applyAlignment="1" applyProtection="1">
      <alignment horizontal="center" vertical="center"/>
      <protection locked="0"/>
    </xf>
    <xf numFmtId="0" fontId="8" fillId="0" borderId="11" xfId="0" applyFont="1" applyFill="1" applyBorder="1" applyAlignment="1" applyProtection="1">
      <alignment horizontal="center" vertical="center"/>
      <protection locked="0"/>
    </xf>
    <xf numFmtId="0" fontId="8" fillId="0" borderId="12" xfId="0" applyFont="1" applyFill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 applyProtection="1">
      <alignment horizontal="center" vertical="center"/>
      <protection locked="0"/>
    </xf>
    <xf numFmtId="0" fontId="7" fillId="3" borderId="6" xfId="2" applyNumberFormat="1" applyFont="1" applyBorder="1" applyAlignment="1" applyProtection="1">
      <alignment horizontal="left" vertical="center"/>
    </xf>
    <xf numFmtId="0" fontId="7" fillId="3" borderId="3" xfId="2" applyNumberFormat="1" applyFont="1" applyBorder="1" applyAlignment="1" applyProtection="1">
      <alignment horizontal="left" vertical="center"/>
    </xf>
    <xf numFmtId="0" fontId="7" fillId="3" borderId="8" xfId="2" applyNumberFormat="1" applyFont="1" applyBorder="1" applyAlignment="1" applyProtection="1">
      <alignment horizontal="left" vertical="center"/>
    </xf>
    <xf numFmtId="0" fontId="7" fillId="3" borderId="0" xfId="2" applyNumberFormat="1" applyFont="1" applyBorder="1" applyAlignment="1" applyProtection="1">
      <alignment horizontal="left" vertical="center"/>
    </xf>
    <xf numFmtId="0" fontId="7" fillId="3" borderId="9" xfId="2" applyNumberFormat="1" applyFont="1" applyBorder="1" applyAlignment="1" applyProtection="1">
      <alignment horizontal="left" vertical="center"/>
    </xf>
    <xf numFmtId="0" fontId="7" fillId="3" borderId="14" xfId="2" applyNumberFormat="1" applyFont="1" applyBorder="1" applyAlignment="1" applyProtection="1">
      <alignment horizontal="left" vertical="center"/>
    </xf>
    <xf numFmtId="0" fontId="7" fillId="0" borderId="13" xfId="0" applyFont="1" applyFill="1" applyBorder="1" applyAlignment="1" applyProtection="1">
      <alignment horizontal="center" vertical="center"/>
    </xf>
    <xf numFmtId="164" fontId="7" fillId="3" borderId="11" xfId="2" applyNumberFormat="1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</xf>
    <xf numFmtId="164" fontId="7" fillId="0" borderId="2" xfId="2" applyNumberFormat="1" applyFont="1" applyFill="1" applyBorder="1" applyAlignment="1" applyProtection="1">
      <alignment horizontal="center" vertical="center"/>
      <protection locked="0"/>
    </xf>
    <xf numFmtId="49" fontId="3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7" fillId="3" borderId="2" xfId="2" applyNumberFormat="1" applyFont="1" applyBorder="1" applyAlignment="1" applyProtection="1">
      <alignment horizontal="center" vertical="center"/>
    </xf>
    <xf numFmtId="0" fontId="6" fillId="4" borderId="8" xfId="1" applyFont="1" applyFill="1" applyBorder="1" applyAlignment="1" applyProtection="1">
      <alignment horizontal="center" vertical="center"/>
    </xf>
    <xf numFmtId="0" fontId="6" fillId="4" borderId="0" xfId="1" applyFont="1" applyFill="1" applyBorder="1" applyAlignment="1" applyProtection="1">
      <alignment horizontal="center" vertical="center"/>
    </xf>
    <xf numFmtId="0" fontId="6" fillId="4" borderId="15" xfId="1" applyFont="1" applyFill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7" fillId="0" borderId="5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2" xfId="0" quotePrefix="1" applyFont="1" applyBorder="1" applyAlignment="1" applyProtection="1">
      <alignment horizontal="center" vertical="center" wrapText="1"/>
      <protection locked="0"/>
    </xf>
    <xf numFmtId="0" fontId="15" fillId="0" borderId="2" xfId="6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7" fillId="0" borderId="3" xfId="0" applyFont="1" applyBorder="1" applyAlignment="1" applyProtection="1">
      <alignment horizontal="left" vertical="top" wrapText="1"/>
      <protection locked="0"/>
    </xf>
    <xf numFmtId="0" fontId="7" fillId="0" borderId="7" xfId="0" applyFont="1" applyBorder="1" applyAlignment="1" applyProtection="1">
      <alignment horizontal="left" vertical="top" wrapText="1"/>
      <protection locked="0"/>
    </xf>
    <xf numFmtId="0" fontId="7" fillId="0" borderId="8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left" vertical="top" wrapText="1"/>
      <protection locked="0"/>
    </xf>
    <xf numFmtId="0" fontId="7" fillId="0" borderId="15" xfId="0" applyFont="1" applyBorder="1" applyAlignment="1" applyProtection="1">
      <alignment horizontal="left" vertical="top" wrapText="1"/>
      <protection locked="0"/>
    </xf>
    <xf numFmtId="0" fontId="7" fillId="0" borderId="9" xfId="0" applyFont="1" applyBorder="1" applyAlignment="1" applyProtection="1">
      <alignment horizontal="left" vertical="top" wrapText="1"/>
      <protection locked="0"/>
    </xf>
    <xf numFmtId="0" fontId="7" fillId="0" borderId="14" xfId="0" applyFont="1" applyBorder="1" applyAlignment="1" applyProtection="1">
      <alignment horizontal="left" vertical="top" wrapText="1"/>
      <protection locked="0"/>
    </xf>
    <xf numFmtId="0" fontId="7" fillId="0" borderId="10" xfId="0" applyFont="1" applyBorder="1" applyAlignment="1" applyProtection="1">
      <alignment horizontal="left" vertical="top" wrapText="1"/>
      <protection locked="0"/>
    </xf>
    <xf numFmtId="0" fontId="9" fillId="0" borderId="1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left" vertical="center"/>
    </xf>
    <xf numFmtId="0" fontId="7" fillId="3" borderId="4" xfId="2" applyNumberFormat="1" applyFont="1" applyBorder="1" applyAlignment="1" applyProtection="1">
      <alignment horizontal="left" vertical="center"/>
    </xf>
    <xf numFmtId="0" fontId="9" fillId="0" borderId="11" xfId="0" applyFont="1" applyBorder="1" applyAlignment="1" applyProtection="1">
      <alignment horizontal="left" vertical="center" wrapText="1"/>
    </xf>
    <xf numFmtId="0" fontId="12" fillId="0" borderId="0" xfId="3" applyFont="1" applyAlignment="1">
      <alignment horizontal="center"/>
    </xf>
  </cellXfs>
  <cellStyles count="7">
    <cellStyle name="20% — акцент3" xfId="2" builtinId="38"/>
    <cellStyle name="Вывод" xfId="1" builtinId="21"/>
    <cellStyle name="Гиперссылка" xfId="6" builtinId="8"/>
    <cellStyle name="Обычный" xfId="0" builtinId="0"/>
    <cellStyle name="Обычный 2_Variants" xfId="4" xr:uid="{3A4BAC69-7DDE-4B76-AEA9-77104A1C0FBD}"/>
    <cellStyle name="Обычный 2_Магадель" xfId="3" xr:uid="{40E59C72-90E1-46A2-B122-E58EB1D2C42F}"/>
    <cellStyle name="Обычный_DKC_Maga_del_24.05.2013" xfId="5" xr:uid="{27F72E02-41B6-4942-9456-150F14964888}"/>
  </cellStyles>
  <dxfs count="1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charset val="204"/>
        <scheme val="none"/>
      </font>
      <fill>
        <patternFill patternType="solid">
          <fgColor indexed="64"/>
          <bgColor theme="4" tint="0.39997558519241921"/>
        </patternFill>
      </fill>
      <alignment horizontal="general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5.png"/><Relationship Id="rId18" Type="http://schemas.openxmlformats.org/officeDocument/2006/relationships/image" Target="../media/image28.png"/><Relationship Id="rId26" Type="http://schemas.openxmlformats.org/officeDocument/2006/relationships/image" Target="../media/image35.jpeg"/><Relationship Id="rId3" Type="http://schemas.openxmlformats.org/officeDocument/2006/relationships/image" Target="../media/image18.jpeg"/><Relationship Id="rId21" Type="http://schemas.openxmlformats.org/officeDocument/2006/relationships/image" Target="../media/image31.png"/><Relationship Id="rId7" Type="http://schemas.microsoft.com/office/2007/relationships/hdphoto" Target="../media/hdphoto1.wdp"/><Relationship Id="rId12" Type="http://schemas.microsoft.com/office/2007/relationships/hdphoto" Target="../media/hdphoto3.wdp"/><Relationship Id="rId17" Type="http://schemas.openxmlformats.org/officeDocument/2006/relationships/image" Target="../media/image27.png"/><Relationship Id="rId25" Type="http://schemas.microsoft.com/office/2007/relationships/hdphoto" Target="../media/hdphoto6.wdp"/><Relationship Id="rId2" Type="http://schemas.openxmlformats.org/officeDocument/2006/relationships/image" Target="../media/image17.jpeg"/><Relationship Id="rId16" Type="http://schemas.microsoft.com/office/2007/relationships/hdphoto" Target="../media/hdphoto5.wdp"/><Relationship Id="rId20" Type="http://schemas.openxmlformats.org/officeDocument/2006/relationships/image" Target="../media/image30.png"/><Relationship Id="rId29" Type="http://schemas.openxmlformats.org/officeDocument/2006/relationships/image" Target="../media/image38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11" Type="http://schemas.openxmlformats.org/officeDocument/2006/relationships/image" Target="../media/image24.png"/><Relationship Id="rId24" Type="http://schemas.openxmlformats.org/officeDocument/2006/relationships/image" Target="../media/image34.png"/><Relationship Id="rId5" Type="http://schemas.openxmlformats.org/officeDocument/2006/relationships/image" Target="../media/image20.jpeg"/><Relationship Id="rId15" Type="http://schemas.openxmlformats.org/officeDocument/2006/relationships/image" Target="../media/image26.png"/><Relationship Id="rId23" Type="http://schemas.openxmlformats.org/officeDocument/2006/relationships/image" Target="../media/image33.bin"/><Relationship Id="rId28" Type="http://schemas.openxmlformats.org/officeDocument/2006/relationships/image" Target="../media/image37.jpeg"/><Relationship Id="rId10" Type="http://schemas.microsoft.com/office/2007/relationships/hdphoto" Target="../media/hdphoto2.wdp"/><Relationship Id="rId19" Type="http://schemas.openxmlformats.org/officeDocument/2006/relationships/image" Target="../media/image29.png"/><Relationship Id="rId4" Type="http://schemas.openxmlformats.org/officeDocument/2006/relationships/image" Target="../media/image19.jpeg"/><Relationship Id="rId9" Type="http://schemas.openxmlformats.org/officeDocument/2006/relationships/image" Target="../media/image23.png"/><Relationship Id="rId14" Type="http://schemas.microsoft.com/office/2007/relationships/hdphoto" Target="../media/hdphoto4.wdp"/><Relationship Id="rId22" Type="http://schemas.openxmlformats.org/officeDocument/2006/relationships/image" Target="../media/image32.bin"/><Relationship Id="rId27" Type="http://schemas.openxmlformats.org/officeDocument/2006/relationships/image" Target="../media/image36.emf"/><Relationship Id="rId30" Type="http://schemas.openxmlformats.org/officeDocument/2006/relationships/image" Target="../media/image3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59870</xdr:colOff>
          <xdr:row>58</xdr:row>
          <xdr:rowOff>108857</xdr:rowOff>
        </xdr:from>
        <xdr:to>
          <xdr:col>73</xdr:col>
          <xdr:colOff>1605643</xdr:colOff>
          <xdr:row>61</xdr:row>
          <xdr:rowOff>65315</xdr:rowOff>
        </xdr:to>
        <xdr:pic>
          <xdr:nvPicPr>
            <xdr:cNvPr id="3" name="Рисунок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ТУ" spid="_x0000_s1393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3144" t="2784" r="2654" b="2735"/>
            <a:stretch>
              <a:fillRect/>
            </a:stretch>
          </xdr:blipFill>
          <xdr:spPr>
            <a:xfrm>
              <a:off x="8403770" y="12758057"/>
              <a:ext cx="1545773" cy="1164772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95250</xdr:colOff>
          <xdr:row>53</xdr:row>
          <xdr:rowOff>51288</xdr:rowOff>
        </xdr:from>
        <xdr:to>
          <xdr:col>73</xdr:col>
          <xdr:colOff>1553308</xdr:colOff>
          <xdr:row>55</xdr:row>
          <xdr:rowOff>359019</xdr:rowOff>
        </xdr:to>
        <xdr:pic>
          <xdr:nvPicPr>
            <xdr:cNvPr id="40" name="Рисунок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Контроллер" spid="_x0000_s1394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3382" t="2253" r="3890" b="2856"/>
            <a:stretch>
              <a:fillRect/>
            </a:stretch>
          </xdr:blipFill>
          <xdr:spPr>
            <a:xfrm>
              <a:off x="8653096" y="10909788"/>
              <a:ext cx="1458058" cy="1113693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48986</xdr:colOff>
          <xdr:row>64</xdr:row>
          <xdr:rowOff>114300</xdr:rowOff>
        </xdr:from>
        <xdr:to>
          <xdr:col>73</xdr:col>
          <xdr:colOff>1605644</xdr:colOff>
          <xdr:row>68</xdr:row>
          <xdr:rowOff>48985</xdr:rowOff>
        </xdr:to>
        <xdr:pic>
          <xdr:nvPicPr>
            <xdr:cNvPr id="41" name="Рисунок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ЭМБ" spid="_x0000_s139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2481" t="2552" r="2653" b="4731"/>
            <a:stretch>
              <a:fillRect/>
            </a:stretch>
          </xdr:blipFill>
          <xdr:spPr>
            <a:xfrm>
              <a:off x="8392886" y="14575971"/>
              <a:ext cx="1556658" cy="1143000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38100</xdr:colOff>
          <xdr:row>71</xdr:row>
          <xdr:rowOff>27213</xdr:rowOff>
        </xdr:from>
        <xdr:to>
          <xdr:col>73</xdr:col>
          <xdr:colOff>1594757</xdr:colOff>
          <xdr:row>74</xdr:row>
          <xdr:rowOff>179614</xdr:rowOff>
        </xdr:to>
        <xdr:pic>
          <xdr:nvPicPr>
            <xdr:cNvPr id="42" name="Рисунок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ТС" spid="_x0000_s139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1818" t="2210" r="3317" b="3646"/>
            <a:stretch>
              <a:fillRect/>
            </a:stretch>
          </xdr:blipFill>
          <xdr:spPr>
            <a:xfrm>
              <a:off x="8382000" y="16301356"/>
              <a:ext cx="1556657" cy="1159329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92529</xdr:colOff>
          <xdr:row>76</xdr:row>
          <xdr:rowOff>48985</xdr:rowOff>
        </xdr:from>
        <xdr:to>
          <xdr:col>73</xdr:col>
          <xdr:colOff>1594757</xdr:colOff>
          <xdr:row>81</xdr:row>
          <xdr:rowOff>157843</xdr:rowOff>
        </xdr:to>
        <xdr:pic>
          <xdr:nvPicPr>
            <xdr:cNvPr id="43" name="Рисунок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АС" spid="_x0000_s1397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135" t="2598" r="3317" b="7975"/>
            <a:stretch>
              <a:fillRect/>
            </a:stretch>
          </xdr:blipFill>
          <xdr:spPr>
            <a:xfrm>
              <a:off x="8436429" y="17934214"/>
              <a:ext cx="1502228" cy="1115786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65942</xdr:colOff>
          <xdr:row>44</xdr:row>
          <xdr:rowOff>29308</xdr:rowOff>
        </xdr:from>
        <xdr:to>
          <xdr:col>73</xdr:col>
          <xdr:colOff>1597270</xdr:colOff>
          <xdr:row>48</xdr:row>
          <xdr:rowOff>43963</xdr:rowOff>
        </xdr:to>
        <xdr:pic>
          <xdr:nvPicPr>
            <xdr:cNvPr id="12" name="Рисунок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Сервер" spid="_x0000_s1398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3027" t="8922" r="2767" b="8211"/>
            <a:stretch>
              <a:fillRect/>
            </a:stretch>
          </xdr:blipFill>
          <xdr:spPr>
            <a:xfrm>
              <a:off x="8623788" y="8902212"/>
              <a:ext cx="1531328" cy="1011116"/>
            </a:xfrm>
            <a:prstGeom prst="rect">
              <a:avLst/>
            </a:prstGeom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65314</xdr:colOff>
          <xdr:row>98</xdr:row>
          <xdr:rowOff>59871</xdr:rowOff>
        </xdr:from>
        <xdr:to>
          <xdr:col>73</xdr:col>
          <xdr:colOff>1611086</xdr:colOff>
          <xdr:row>99</xdr:row>
          <xdr:rowOff>375558</xdr:rowOff>
        </xdr:to>
        <xdr:pic>
          <xdr:nvPicPr>
            <xdr:cNvPr id="44" name="Рисунок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GPS" spid="_x0000_s139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3232" t="20221" r="2328" b="21289"/>
            <a:stretch>
              <a:fillRect/>
            </a:stretch>
          </xdr:blipFill>
          <xdr:spPr>
            <a:xfrm>
              <a:off x="8409214" y="22576971"/>
              <a:ext cx="1545772" cy="718458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65942</xdr:colOff>
          <xdr:row>15</xdr:row>
          <xdr:rowOff>183172</xdr:rowOff>
        </xdr:from>
        <xdr:to>
          <xdr:col>73</xdr:col>
          <xdr:colOff>1567962</xdr:colOff>
          <xdr:row>26</xdr:row>
          <xdr:rowOff>146537</xdr:rowOff>
        </xdr:to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Шкаф" spid="_x0000_s1400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2441" t="5372" r="3939" b="5952"/>
            <a:stretch>
              <a:fillRect/>
            </a:stretch>
          </xdr:blipFill>
          <xdr:spPr>
            <a:xfrm>
              <a:off x="8623788" y="3150576"/>
              <a:ext cx="1502020" cy="2139461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80596</xdr:colOff>
          <xdr:row>31</xdr:row>
          <xdr:rowOff>65942</xdr:rowOff>
        </xdr:from>
        <xdr:to>
          <xdr:col>73</xdr:col>
          <xdr:colOff>1582616</xdr:colOff>
          <xdr:row>39</xdr:row>
          <xdr:rowOff>95250</xdr:rowOff>
        </xdr:to>
        <xdr:pic>
          <xdr:nvPicPr>
            <xdr:cNvPr id="2" name="Рисунок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Рисунок_Схема" spid="_x0000_s1401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3251" t="2742" r="2884" b="4933"/>
            <a:stretch>
              <a:fillRect/>
            </a:stretch>
          </xdr:blipFill>
          <xdr:spPr>
            <a:xfrm>
              <a:off x="8638442" y="6198577"/>
              <a:ext cx="1502020" cy="1817077"/>
            </a:xfrm>
            <a:prstGeom prst="rect">
              <a:avLst/>
            </a:prstGeom>
            <a:effectLst/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22410</xdr:colOff>
      <xdr:row>15</xdr:row>
      <xdr:rowOff>100853</xdr:rowOff>
    </xdr:from>
    <xdr:ext cx="1615132" cy="798558"/>
    <xdr:pic>
      <xdr:nvPicPr>
        <xdr:cNvPr id="2" name="Рисунок 1" descr="Синком-ДКП/13,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8292" y="17391529"/>
          <a:ext cx="1615132" cy="79855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23293</xdr:colOff>
      <xdr:row>14</xdr:row>
      <xdr:rowOff>100854</xdr:rowOff>
    </xdr:from>
    <xdr:ext cx="1613366" cy="799168"/>
    <xdr:pic>
      <xdr:nvPicPr>
        <xdr:cNvPr id="3" name="Рисунок 2" descr="Синком-ДК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175" y="16170089"/>
          <a:ext cx="1613366" cy="79916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39401</xdr:colOff>
      <xdr:row>13</xdr:row>
      <xdr:rowOff>44824</xdr:rowOff>
    </xdr:from>
    <xdr:ext cx="1581150" cy="1041899"/>
    <xdr:pic>
      <xdr:nvPicPr>
        <xdr:cNvPr id="4" name="Рисунок 3" descr="Синком-ДК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5283" y="14892618"/>
          <a:ext cx="1581150" cy="104189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80433</xdr:colOff>
      <xdr:row>12</xdr:row>
      <xdr:rowOff>33618</xdr:rowOff>
    </xdr:from>
    <xdr:ext cx="1499086" cy="1167413"/>
    <xdr:pic>
      <xdr:nvPicPr>
        <xdr:cNvPr id="5" name="Рисунок 4" descr="Синком-Д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6315" y="13659971"/>
          <a:ext cx="1499086" cy="1167413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39862</xdr:colOff>
      <xdr:row>11</xdr:row>
      <xdr:rowOff>33618</xdr:rowOff>
    </xdr:from>
    <xdr:ext cx="1580228" cy="1137764"/>
    <xdr:pic>
      <xdr:nvPicPr>
        <xdr:cNvPr id="6" name="Рисунок 5" descr="Синком-Д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65744" y="12438530"/>
          <a:ext cx="1580228" cy="1137764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37976</xdr:colOff>
      <xdr:row>7</xdr:row>
      <xdr:rowOff>56029</xdr:rowOff>
    </xdr:from>
    <xdr:ext cx="1584000" cy="1123790"/>
    <xdr:pic>
      <xdr:nvPicPr>
        <xdr:cNvPr id="7" name="Рисунок 6" descr="МТУ-4 РК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863858" y="7575176"/>
          <a:ext cx="1584000" cy="1123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98253</xdr:colOff>
      <xdr:row>6</xdr:row>
      <xdr:rowOff>33617</xdr:rowOff>
    </xdr:from>
    <xdr:ext cx="1463446" cy="1168699"/>
    <xdr:pic>
      <xdr:nvPicPr>
        <xdr:cNvPr id="8" name="Рисунок 7" descr="МТУ-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24135" y="6331323"/>
          <a:ext cx="1463446" cy="1168699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37976</xdr:colOff>
      <xdr:row>5</xdr:row>
      <xdr:rowOff>19706</xdr:rowOff>
    </xdr:from>
    <xdr:ext cx="1584000" cy="1187435"/>
    <xdr:pic>
      <xdr:nvPicPr>
        <xdr:cNvPr id="9" name="Рисунок 8" descr="ТУ43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63858" y="5095971"/>
          <a:ext cx="1584000" cy="1187435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37976</xdr:colOff>
      <xdr:row>9</xdr:row>
      <xdr:rowOff>21771</xdr:rowOff>
    </xdr:from>
    <xdr:ext cx="1584000" cy="1164772"/>
    <xdr:pic>
      <xdr:nvPicPr>
        <xdr:cNvPr id="10" name="Рисунок 9" descr="ТУ430Б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63858" y="9983800"/>
          <a:ext cx="1584000" cy="1164772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6</xdr:col>
      <xdr:colOff>37976</xdr:colOff>
      <xdr:row>2</xdr:row>
      <xdr:rowOff>24849</xdr:rowOff>
    </xdr:from>
    <xdr:ext cx="1584000" cy="1155987"/>
    <xdr:pic>
      <xdr:nvPicPr>
        <xdr:cNvPr id="11" name="Рисунок 10" descr="ТС43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-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63858" y="1436790"/>
          <a:ext cx="1584000" cy="1155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45997</xdr:colOff>
      <xdr:row>3</xdr:row>
      <xdr:rowOff>33132</xdr:rowOff>
    </xdr:from>
    <xdr:ext cx="1567958" cy="1153652"/>
    <xdr:pic>
      <xdr:nvPicPr>
        <xdr:cNvPr id="12" name="Рисунок 11" descr="МТС-8.1" title="МТС-8.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71879" y="2666514"/>
          <a:ext cx="1567958" cy="1153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374855</xdr:colOff>
      <xdr:row>19</xdr:row>
      <xdr:rowOff>41415</xdr:rowOff>
    </xdr:from>
    <xdr:ext cx="910243" cy="1136880"/>
    <xdr:pic>
      <xdr:nvPicPr>
        <xdr:cNvPr id="13" name="Рисунок 12" descr="МВ110-8А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00737" y="20996415"/>
          <a:ext cx="910243" cy="113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379371</xdr:colOff>
      <xdr:row>18</xdr:row>
      <xdr:rowOff>33130</xdr:rowOff>
    </xdr:from>
    <xdr:ext cx="901211" cy="1139723"/>
    <xdr:pic>
      <xdr:nvPicPr>
        <xdr:cNvPr id="14" name="Рисунок 13" descr="МВ110-2А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05253" y="19766689"/>
          <a:ext cx="901211" cy="1139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57977</xdr:colOff>
      <xdr:row>1</xdr:row>
      <xdr:rowOff>49697</xdr:rowOff>
    </xdr:from>
    <xdr:ext cx="1520661" cy="1122950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859499" y="240197"/>
          <a:ext cx="1520661" cy="1122950"/>
        </a:xfrm>
        <a:prstGeom prst="rect">
          <a:avLst/>
        </a:prstGeom>
      </xdr:spPr>
    </xdr:pic>
    <xdr:clientData/>
  </xdr:oneCellAnchor>
  <xdr:twoCellAnchor editAs="oneCell">
    <xdr:from>
      <xdr:col>6</xdr:col>
      <xdr:colOff>8060</xdr:colOff>
      <xdr:row>26</xdr:row>
      <xdr:rowOff>27214</xdr:rowOff>
    </xdr:from>
    <xdr:to>
      <xdr:col>6</xdr:col>
      <xdr:colOff>1629207</xdr:colOff>
      <xdr:row>26</xdr:row>
      <xdr:rowOff>1185106</xdr:rowOff>
    </xdr:to>
    <xdr:pic>
      <xdr:nvPicPr>
        <xdr:cNvPr id="16" name="Рисунок 15" descr="IPC Gridex II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3953" y="26506714"/>
          <a:ext cx="1621147" cy="11578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35440</xdr:colOff>
      <xdr:row>27</xdr:row>
      <xdr:rowOff>57979</xdr:rowOff>
    </xdr:from>
    <xdr:to>
      <xdr:col>6</xdr:col>
      <xdr:colOff>1601827</xdr:colOff>
      <xdr:row>27</xdr:row>
      <xdr:rowOff>1143001</xdr:rowOff>
    </xdr:to>
    <xdr:pic>
      <xdr:nvPicPr>
        <xdr:cNvPr id="17" name="Рисунок 16" descr="iROBO-6000-321-W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802" b="10638"/>
        <a:stretch/>
      </xdr:blipFill>
      <xdr:spPr>
        <a:xfrm>
          <a:off x="18881333" y="27762122"/>
          <a:ext cx="1566387" cy="108502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15223</xdr:colOff>
      <xdr:row>25</xdr:row>
      <xdr:rowOff>149087</xdr:rowOff>
    </xdr:from>
    <xdr:to>
      <xdr:col>6</xdr:col>
      <xdr:colOff>1622043</xdr:colOff>
      <xdr:row>25</xdr:row>
      <xdr:rowOff>1068457</xdr:rowOff>
    </xdr:to>
    <xdr:pic>
      <xdr:nvPicPr>
        <xdr:cNvPr id="18" name="Рисунок 17" descr="IPC Gridex II 11&quot;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104" b="22680"/>
        <a:stretch/>
      </xdr:blipFill>
      <xdr:spPr>
        <a:xfrm>
          <a:off x="18861116" y="25403944"/>
          <a:ext cx="1606820" cy="9193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19361</xdr:colOff>
      <xdr:row>24</xdr:row>
      <xdr:rowOff>108860</xdr:rowOff>
    </xdr:from>
    <xdr:to>
      <xdr:col>6</xdr:col>
      <xdr:colOff>1617905</xdr:colOff>
      <xdr:row>24</xdr:row>
      <xdr:rowOff>1129395</xdr:rowOff>
    </xdr:to>
    <xdr:pic>
      <xdr:nvPicPr>
        <xdr:cNvPr id="19" name="Рисунок 18" descr="IPC Gridex II 19&quot;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430" b="15729"/>
        <a:stretch/>
      </xdr:blipFill>
      <xdr:spPr>
        <a:xfrm>
          <a:off x="18865254" y="24139074"/>
          <a:ext cx="1598544" cy="1020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68032</xdr:colOff>
      <xdr:row>23</xdr:row>
      <xdr:rowOff>39324</xdr:rowOff>
    </xdr:from>
    <xdr:to>
      <xdr:col>6</xdr:col>
      <xdr:colOff>1588693</xdr:colOff>
      <xdr:row>23</xdr:row>
      <xdr:rowOff>1158376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869554" y="23669607"/>
          <a:ext cx="1520661" cy="1119052"/>
        </a:xfrm>
        <a:prstGeom prst="rect">
          <a:avLst/>
        </a:prstGeom>
      </xdr:spPr>
    </xdr:pic>
    <xdr:clientData/>
  </xdr:twoCellAnchor>
  <xdr:oneCellAnchor>
    <xdr:from>
      <xdr:col>6</xdr:col>
      <xdr:colOff>212912</xdr:colOff>
      <xdr:row>20</xdr:row>
      <xdr:rowOff>242454</xdr:rowOff>
    </xdr:from>
    <xdr:ext cx="1216846" cy="764422"/>
    <xdr:pic>
      <xdr:nvPicPr>
        <xdr:cNvPr id="22" name="Рисунок 21" descr="ПСТВ-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003139" y="22253863"/>
          <a:ext cx="1216846" cy="764422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9</xdr:col>
      <xdr:colOff>52590</xdr:colOff>
      <xdr:row>32</xdr:row>
      <xdr:rowOff>145676</xdr:rowOff>
    </xdr:from>
    <xdr:to>
      <xdr:col>9</xdr:col>
      <xdr:colOff>1605493</xdr:colOff>
      <xdr:row>32</xdr:row>
      <xdr:rowOff>2412691</xdr:rowOff>
    </xdr:to>
    <xdr:pic>
      <xdr:nvPicPr>
        <xdr:cNvPr id="23" name="Рисунок 22" descr="Напольный, двухсторонний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223678" y="32866852"/>
          <a:ext cx="1552903" cy="2267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52590</xdr:colOff>
      <xdr:row>31</xdr:row>
      <xdr:rowOff>145675</xdr:rowOff>
    </xdr:from>
    <xdr:to>
      <xdr:col>9</xdr:col>
      <xdr:colOff>1605493</xdr:colOff>
      <xdr:row>31</xdr:row>
      <xdr:rowOff>2412690</xdr:rowOff>
    </xdr:to>
    <xdr:pic>
      <xdr:nvPicPr>
        <xdr:cNvPr id="25" name="Рисунок 24" descr="Напольный, односторонний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223678" y="30334322"/>
          <a:ext cx="1552903" cy="2267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33618</xdr:colOff>
      <xdr:row>33</xdr:row>
      <xdr:rowOff>112060</xdr:rowOff>
    </xdr:from>
    <xdr:to>
      <xdr:col>9</xdr:col>
      <xdr:colOff>1624464</xdr:colOff>
      <xdr:row>33</xdr:row>
      <xdr:rowOff>1543309</xdr:rowOff>
    </xdr:to>
    <xdr:pic>
      <xdr:nvPicPr>
        <xdr:cNvPr id="26" name="Рисунок 25" descr="Навесной" title="Навесной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706" y="35365766"/>
          <a:ext cx="1590846" cy="1431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68032</xdr:colOff>
      <xdr:row>30</xdr:row>
      <xdr:rowOff>16912</xdr:rowOff>
    </xdr:from>
    <xdr:to>
      <xdr:col>9</xdr:col>
      <xdr:colOff>1588693</xdr:colOff>
      <xdr:row>30</xdr:row>
      <xdr:rowOff>1135964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261532" y="30360841"/>
          <a:ext cx="1520661" cy="1119052"/>
        </a:xfrm>
        <a:prstGeom prst="rect">
          <a:avLst/>
        </a:prstGeom>
      </xdr:spPr>
    </xdr:pic>
    <xdr:clientData/>
  </xdr:twoCellAnchor>
  <xdr:twoCellAnchor editAs="oneCell">
    <xdr:from>
      <xdr:col>6</xdr:col>
      <xdr:colOff>70232</xdr:colOff>
      <xdr:row>63</xdr:row>
      <xdr:rowOff>54429</xdr:rowOff>
    </xdr:from>
    <xdr:to>
      <xdr:col>6</xdr:col>
      <xdr:colOff>1566706</xdr:colOff>
      <xdr:row>63</xdr:row>
      <xdr:rowOff>1883561</xdr:rowOff>
    </xdr:to>
    <xdr:pic>
      <xdr:nvPicPr>
        <xdr:cNvPr id="28" name="Рисунок 27" descr="Один ввод 50 Гц 220 В от ЩСН объекта, блок питания с функцией ИБП и АКБ в составе шкафа, сервисный ввод от основного ввода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6125" y="48332572"/>
          <a:ext cx="1496474" cy="1829132"/>
        </a:xfrm>
        <a:prstGeom prst="rect">
          <a:avLst/>
        </a:prstGeom>
      </xdr:spPr>
    </xdr:pic>
    <xdr:clientData/>
  </xdr:twoCellAnchor>
  <xdr:twoCellAnchor editAs="oneCell">
    <xdr:from>
      <xdr:col>6</xdr:col>
      <xdr:colOff>52014</xdr:colOff>
      <xdr:row>69</xdr:row>
      <xdr:rowOff>326572</xdr:rowOff>
    </xdr:from>
    <xdr:to>
      <xdr:col>6</xdr:col>
      <xdr:colOff>1612138</xdr:colOff>
      <xdr:row>69</xdr:row>
      <xdr:rowOff>1579730</xdr:rowOff>
    </xdr:to>
    <xdr:pic>
      <xdr:nvPicPr>
        <xdr:cNvPr id="29" name="Рисунок 28" descr="Один ввод 50 Гц 220 В от СГП объекта, один ввод =220 В от ЩПТ объекта и сервисный ввод 50 Гц 220 В от ЩСН объекта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7907" y="60769501"/>
          <a:ext cx="1560124" cy="1253158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</xdr:colOff>
      <xdr:row>61</xdr:row>
      <xdr:rowOff>324203</xdr:rowOff>
    </xdr:from>
    <xdr:to>
      <xdr:col>6</xdr:col>
      <xdr:colOff>1588696</xdr:colOff>
      <xdr:row>61</xdr:row>
      <xdr:rowOff>1395618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913928" y="44547417"/>
          <a:ext cx="1520661" cy="107141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68</xdr:row>
          <xdr:rowOff>57150</xdr:rowOff>
        </xdr:from>
        <xdr:to>
          <xdr:col>6</xdr:col>
          <xdr:colOff>1533525</xdr:colOff>
          <xdr:row>68</xdr:row>
          <xdr:rowOff>1971675</xdr:rowOff>
        </xdr:to>
        <xdr:sp macro="" textlink="">
          <xdr:nvSpPr>
            <xdr:cNvPr id="2051" name="Объект 10" descr="Два ввода =220 В от ЩПТ объекта с АВР в составе шкафа и сервисный ввод 50 Гц 220 В от ЩСН объекта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67</xdr:row>
          <xdr:rowOff>57150</xdr:rowOff>
        </xdr:from>
        <xdr:to>
          <xdr:col>6</xdr:col>
          <xdr:colOff>1514475</xdr:colOff>
          <xdr:row>67</xdr:row>
          <xdr:rowOff>2000250</xdr:rowOff>
        </xdr:to>
        <xdr:sp macro="" textlink="">
          <xdr:nvSpPr>
            <xdr:cNvPr id="2052" name="Объект 9" descr="Два ввода 50 Гц 220 В от ЩСН объекта с АВР в составе шкафа и два ввода =220 В от ЩПТ объекта с АВР и Инвертором в составе шкафа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66</xdr:row>
          <xdr:rowOff>47625</xdr:rowOff>
        </xdr:from>
        <xdr:to>
          <xdr:col>6</xdr:col>
          <xdr:colOff>1628775</xdr:colOff>
          <xdr:row>66</xdr:row>
          <xdr:rowOff>1962150</xdr:rowOff>
        </xdr:to>
        <xdr:sp macro="" textlink="">
          <xdr:nvSpPr>
            <xdr:cNvPr id="2053" name="Объект 8" descr="Два ввода 50 Гц 220 В от ЩСН объекта с АВР в составе шкафа и один ввод =220 В от ЩПТ объекта с Инвертором в составе шкафа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65</xdr:row>
          <xdr:rowOff>76200</xdr:rowOff>
        </xdr:from>
        <xdr:to>
          <xdr:col>6</xdr:col>
          <xdr:colOff>1343025</xdr:colOff>
          <xdr:row>65</xdr:row>
          <xdr:rowOff>1971675</xdr:rowOff>
        </xdr:to>
        <xdr:sp macro="" textlink="">
          <xdr:nvSpPr>
            <xdr:cNvPr id="2054" name="Объект 7" descr="Два ввода 50 Гц 220 В от ЩСН объекта с АВР и ИБП в составе шкафа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485775</xdr:colOff>
          <xdr:row>64</xdr:row>
          <xdr:rowOff>76200</xdr:rowOff>
        </xdr:from>
        <xdr:to>
          <xdr:col>6</xdr:col>
          <xdr:colOff>1181100</xdr:colOff>
          <xdr:row>64</xdr:row>
          <xdr:rowOff>1971675</xdr:rowOff>
        </xdr:to>
        <xdr:sp macro="" textlink="">
          <xdr:nvSpPr>
            <xdr:cNvPr id="2055" name="Объект 5" descr="Два ввода 50 Гц 220 В от ЩСН объекта с АВР в составе шкафа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209550</xdr:colOff>
          <xdr:row>62</xdr:row>
          <xdr:rowOff>38100</xdr:rowOff>
        </xdr:from>
        <xdr:to>
          <xdr:col>6</xdr:col>
          <xdr:colOff>1447800</xdr:colOff>
          <xdr:row>62</xdr:row>
          <xdr:rowOff>1962150</xdr:rowOff>
        </xdr:to>
        <xdr:sp macro="" textlink="">
          <xdr:nvSpPr>
            <xdr:cNvPr id="2056" name="Объект 2" descr="Один ввод 50 Гц 220 В от ЩСН объекта или источника гарантированного питания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6</xdr:col>
      <xdr:colOff>421822</xdr:colOff>
      <xdr:row>16</xdr:row>
      <xdr:rowOff>40822</xdr:rowOff>
    </xdr:from>
    <xdr:to>
      <xdr:col>6</xdr:col>
      <xdr:colOff>1333499</xdr:colOff>
      <xdr:row>16</xdr:row>
      <xdr:rowOff>1205863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267715" y="18600965"/>
          <a:ext cx="911677" cy="116504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Сервер" displayName="Сервер" ref="A23:G28" totalsRowShown="0" headerRowDxfId="179" dataDxfId="177" headerRowBorderDxfId="178" tableBorderDxfId="176" totalsRowBorderDxfId="175">
  <autoFilter ref="A23:G28" xr:uid="{00000000-0009-0000-0100-000002000000}"/>
  <tableColumns count="7">
    <tableColumn id="1" xr3:uid="{00000000-0010-0000-0100-000001000000}" name="Тип Сервера" dataDxfId="174"/>
    <tableColumn id="2" xr3:uid="{00000000-0010-0000-0100-000002000000}" name="ОС1" dataDxfId="173"/>
    <tableColumn id="3" xr3:uid="{00000000-0010-0000-0100-000003000000}" name="ОС2" dataDxfId="172"/>
    <tableColumn id="4" xr3:uid="{00000000-0010-0000-0100-000004000000}" name="ОС3" dataDxfId="171"/>
    <tableColumn id="5" xr3:uid="{00000000-0010-0000-0100-000005000000}" name="ОС4" dataDxfId="170"/>
    <tableColumn id="6" xr3:uid="{3A6BFE1C-2DE2-4ED1-B7BA-32899ADCCE8D}" name="ИД Рисунок" dataDxfId="169"/>
    <tableColumn id="7" xr3:uid="{63693597-D11E-4AD9-AA26-6590810B4E2D}" name="Рисунок" dataDxfId="168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Канал_Связи" displayName="Канал_Связи" ref="A84:D94" totalsRowShown="0" headerRowDxfId="106" dataDxfId="105">
  <autoFilter ref="A84:D94" xr:uid="{00000000-0009-0000-0100-00000B000000}"/>
  <tableColumns count="4">
    <tableColumn id="1" xr3:uid="{00000000-0010-0000-0A00-000001000000}" name="Канал" dataDxfId="104"/>
    <tableColumn id="2" xr3:uid="{00000000-0010-0000-0A00-000002000000}" name="Столбец2" dataDxfId="103"/>
    <tableColumn id="3" xr3:uid="{00000000-0010-0000-0A00-000003000000}" name="Столбец3" dataDxfId="102"/>
    <tableColumn id="4" xr3:uid="{00000000-0010-0000-0A00-000004000000}" name="Столбец4" dataDxfId="10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Модули" displayName="Модули" ref="A1:G21" totalsRowShown="0" headerRowDxfId="100" dataDxfId="98" headerRowBorderDxfId="99" tableBorderDxfId="97" totalsRowBorderDxfId="96">
  <autoFilter ref="A1:G21" xr:uid="{00000000-0009-0000-0100-000001000000}"/>
  <tableColumns count="7">
    <tableColumn id="1" xr3:uid="{00000000-0010-0000-0000-000001000000}" name="Тип сигнала" dataDxfId="95"/>
    <tableColumn id="5" xr3:uid="{00000000-0010-0000-0000-000005000000}" name="Тип модуля" dataDxfId="94"/>
    <tableColumn id="2" xr3:uid="{00000000-0010-0000-0000-000002000000}" name="Количество ТС/ТУ/ТИ" dataDxfId="93"/>
    <tableColumn id="3" xr3:uid="{00000000-0010-0000-0000-000003000000}" name="допис" dataDxfId="92"/>
    <tableColumn id="4" xr3:uid="{00000000-0010-0000-0000-000004000000}" name="Питание цепей" dataDxfId="91"/>
    <tableColumn id="6" xr3:uid="{866A9D2E-F024-4DEB-8B39-92DCD90BF35F}" name="ИД Рисунок" dataDxfId="90"/>
    <tableColumn id="7" xr3:uid="{FEF7D84F-210D-4A2B-A318-256A277403F3}" name="Рисунок" dataDxfId="89"/>
  </tableColumns>
  <tableStyleInfo name="TableStyleLight8"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Размеры" displayName="Размеры" ref="A1:G21" totalsRowShown="0" headerRowDxfId="88" dataDxfId="87">
  <autoFilter ref="A1:G21" xr:uid="{00000000-0009-0000-0100-00000C000000}"/>
  <tableColumns count="7">
    <tableColumn id="1" xr3:uid="{00000000-0010-0000-0B00-000001000000}" name="Тип" dataDxfId="86"/>
    <tableColumn id="2" xr3:uid="{00000000-0010-0000-0B00-000002000000}" name="Высота" dataDxfId="85"/>
    <tableColumn id="3" xr3:uid="{00000000-0010-0000-0B00-000003000000}" name="Ширина" dataDxfId="84"/>
    <tableColumn id="4" xr3:uid="{00000000-0010-0000-0B00-000004000000}" name="Ширина2" dataDxfId="83"/>
    <tableColumn id="5" xr3:uid="{00000000-0010-0000-0B00-000005000000}" name="Ширина3" dataDxfId="82"/>
    <tableColumn id="6" xr3:uid="{00000000-0010-0000-0B00-000006000000}" name="Ширина4" dataDxfId="81"/>
    <tableColumn id="7" xr3:uid="{00000000-0010-0000-0B00-000007000000}" name="Ширина5" dataDxfId="8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ВШП" displayName="ВШП" ref="A24:L43" totalsRowShown="0" dataDxfId="79">
  <autoFilter ref="A24:L43" xr:uid="{00000000-0009-0000-0100-00000D000000}"/>
  <tableColumns count="12">
    <tableColumn id="1" xr3:uid="{00000000-0010-0000-0C00-000001000000}" name="ВхШ" dataDxfId="78"/>
    <tableColumn id="2" xr3:uid="{00000000-0010-0000-0C00-000002000000}" name="Глубина" dataDxfId="77"/>
    <tableColumn id="3" xr3:uid="{00000000-0010-0000-0C00-000003000000}" name="Глубина2" dataDxfId="76"/>
    <tableColumn id="4" xr3:uid="{00000000-0010-0000-0C00-000004000000}" name="Глубина3" dataDxfId="75"/>
    <tableColumn id="5" xr3:uid="{00000000-0010-0000-0C00-000005000000}" name="Глубина4" dataDxfId="74"/>
    <tableColumn id="6" xr3:uid="{00000000-0010-0000-0C00-000006000000}" name="Глубина5" dataDxfId="73"/>
    <tableColumn id="7" xr3:uid="{00000000-0010-0000-0C00-000007000000}" name="Глубина6" dataDxfId="72"/>
    <tableColumn id="8" xr3:uid="{00000000-0010-0000-0C00-000008000000}" name="Дверь" dataDxfId="71"/>
    <tableColumn id="9" xr3:uid="{00000000-0010-0000-0C00-000009000000}" name="Дверь2" dataDxfId="70"/>
    <tableColumn id="10" xr3:uid="{00000000-0010-0000-0C00-00000A000000}" name="Дверь3" dataDxfId="69"/>
    <tableColumn id="11" xr3:uid="{00000000-0010-0000-0C00-00000B000000}" name="Дверь4" dataDxfId="68"/>
    <tableColumn id="12" xr3:uid="{00000000-0010-0000-0C00-00000C000000}" name="Дверь5" dataDxfId="6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ВШН" displayName="ВШН" ref="A45:G68" totalsRowShown="0" headerRowDxfId="66" dataDxfId="65" totalsRowDxfId="64">
  <autoFilter ref="A45:G68" xr:uid="{00000000-0009-0000-0100-00000E000000}"/>
  <tableColumns count="7">
    <tableColumn id="1" xr3:uid="{00000000-0010-0000-0D00-000001000000}" name="ВхШ" dataDxfId="63" totalsRowDxfId="62">
      <calculatedColumnFormula>B2&amp;C2</calculatedColumnFormula>
    </tableColumn>
    <tableColumn id="2" xr3:uid="{00000000-0010-0000-0D00-000002000000}" name="Глубина" dataDxfId="61" totalsRowDxfId="60"/>
    <tableColumn id="3" xr3:uid="{00000000-0010-0000-0D00-000003000000}" name="Глубина2" dataDxfId="59" totalsRowDxfId="58"/>
    <tableColumn id="4" xr3:uid="{00000000-0010-0000-0D00-000004000000}" name="Глубина3" dataDxfId="57" totalsRowDxfId="56"/>
    <tableColumn id="5" xr3:uid="{00000000-0010-0000-0D00-000005000000}" name="Глубина4" dataDxfId="55" totalsRowDxfId="54"/>
    <tableColumn id="6" xr3:uid="{00000000-0010-0000-0D00-000006000000}" name="Глубина5" dataDxfId="53" totalsRowDxfId="52"/>
    <tableColumn id="7" xr3:uid="{00000000-0010-0000-0D00-000007000000}" name="Глубина6" dataDxfId="51" totalsRowDxfId="5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246CD2F-DF5C-4B41-BF0B-902E86999574}" name="CQE" displayName="CQE" ref="A3:AX133" totalsRowShown="0" headerRowDxfId="49" dataDxfId="48" headerRowCellStyle="Обычный 2_Магадель" dataCellStyle="Обычный 2_Variants">
  <autoFilter ref="A3:AX133" xr:uid="{77B56E0F-EDC3-4B41-83D8-2C112C57E5FF}"/>
  <tableColumns count="50">
    <tableColumn id="1" xr3:uid="{D8A17192-E149-4A55-8809-5651B10895DD}" name="Index" dataDxfId="47" dataCellStyle="Обычный 2_Магадель">
      <calculatedColumnFormula>C4&amp;D4&amp;E4</calculatedColumnFormula>
    </tableColumn>
    <tableColumn id="2" xr3:uid="{FF81D069-567D-4D1C-8FC3-B35943BFB7CE}" name="Размер" dataDxfId="46" dataCellStyle="Обычный 2_Магадель">
      <calculatedColumnFormula>C4&amp;" x "&amp;D4&amp;" x "&amp;E4</calculatedColumnFormula>
    </tableColumn>
    <tableColumn id="3" xr3:uid="{7401D4E6-D29C-4A37-81CA-61329C73640C}" name="В" dataDxfId="45" dataCellStyle="Обычный 2_Магадель"/>
    <tableColumn id="4" xr3:uid="{4EBBB8C5-D2A9-4C5B-B2BD-98F2E03D119E}" name="Ш" dataDxfId="44" dataCellStyle="Обычный 2_Магадель"/>
    <tableColumn id="5" xr3:uid="{0E7FCF70-EB8D-4405-95DB-3861C3095E82}" name="Г" dataDxfId="43" dataCellStyle="Обычный 2_Магадель"/>
    <tableColumn id="43" xr3:uid="{D5264C4A-EEA2-4FF0-B85B-3AD29731D875}" name="Корпус" dataDxfId="42" dataCellStyle="Обычный 2_Магадель"/>
    <tableColumn id="6" xr3:uid="{EEE599FE-DEFA-4F52-9EA0-87C1CE384A9C}" name="Дно+крыша" dataDxfId="41" dataCellStyle="Обычный 2_Variants"/>
    <tableColumn id="7" xr3:uid="{C5F2A0D5-B60A-426F-ADA6-2DFC16E1C50F}" name="Стойки" dataDxfId="40" dataCellStyle="Обычный 2_Variants"/>
    <tableColumn id="13" xr3:uid="{065508D7-E379-4344-8DAE-D8819EFA2799}" name="Боковая панель" dataDxfId="39" dataCellStyle="Обычный 2_Variants"/>
    <tableColumn id="14" xr3:uid="{5896EE7F-C6A9-4C3D-B9F2-30A482E9CD6E}" name="Цоколь 100 мм" dataDxfId="38" dataCellStyle="Обычный 2_Variants"/>
    <tableColumn id="15" xr3:uid="{0AA9A165-D459-4F35-A084-AF5A3821ADDA}" name="Цоколь 200 мм" dataDxfId="37" dataCellStyle="Обычный 2_Variants"/>
    <tableColumn id="8" xr3:uid="{89C83984-9FDC-4D59-8B65-A97B759E3CAF}" name="Сплошная дверь" dataDxfId="36" dataCellStyle="Обычный 2_Variants"/>
    <tableColumn id="9" xr3:uid="{8ACB428B-D64B-40A4-A1A9-32545EFA7601}" name="Прозрачная дверь" dataDxfId="35" dataCellStyle="Обычный 2_Variants"/>
    <tableColumn id="10" xr3:uid="{E437B412-465E-4085-A20D-886CBE86C7DD}" name="Затемненная прозрачная дверь" dataDxfId="34" dataCellStyle="Обычный 2_Variants"/>
    <tableColumn id="11" xr3:uid="{1558699C-1863-4146-9FE1-FEEA0440FBDC}" name="Двустворчатая дверь" dataDxfId="33" dataCellStyle="Обычный 2_Variants"/>
    <tableColumn id="12" xr3:uid="{C8F261F9-D1A4-4283-9CB1-38568D32D86A}" name="Задняя панель" dataDxfId="32" dataCellStyle="Обычный 2_Variants"/>
    <tableColumn id="16" xr3:uid="{2D6AE8D7-885B-4A12-A0CA-317EE5D3B4D7}" name="Монтажная плата" dataDxfId="31" dataCellStyle="Обычный 2_Variants"/>
    <tableColumn id="17" xr3:uid="{4C147AFA-9E25-446F-821B-65EDC955B14C}" name="Карманы метал" dataDxfId="30" dataCellStyle="Обычный 2_Variants"/>
    <tableColumn id="18" xr3:uid="{756FFD6F-240D-491F-AC32-21CAB409A20D}" name="Уплотнитель для кабельного ввода" dataDxfId="29" dataCellStyle="Обычный 2_Variants"/>
    <tableColumn id="19" xr3:uid="{14F9B2BE-D9D6-4D60-8E32-9133F74994AB}" name="Панель с щеточным кабельным вводом" dataDxfId="28" dataCellStyle="Обычный 2_Variants"/>
    <tableColumn id="20" xr3:uid="{6833DCEB-5148-4C9B-A848-B758DDF5B4CC}" name="Панель для кабельного ввода" dataDxfId="27" dataCellStyle="Обычный 2_Variants"/>
    <tableColumn id="21" xr3:uid="{E69A5228-8A1C-473B-A61B-A44C0185E4EB}" name="Кол-во мест кабельного ввода" dataDxfId="26" dataCellStyle="Обычный 2_Variants"/>
    <tableColumn id="22" xr3:uid="{9E285B53-CF33-43C3-A632-3402F4DFDEBA}" name="Кабельный ввод  - мембранный" dataDxfId="25" dataCellStyle="Обычный 2_Variants"/>
    <tableColumn id="23" xr3:uid="{F98378C1-B3F7-45B0-850C-4F54C6E41875}" name="Кабельный ввод  - мембранный2" dataDxfId="24" dataCellStyle="Обычный 2_Variants"/>
    <tableColumn id="24" xr3:uid="{88D3DCC2-A0A1-467E-87BA-896CCEF2C32D}" name="Кабельный ввод  - мембранный3" dataDxfId="23" dataCellStyle="Обычный 2_Variants"/>
    <tableColumn id="48" xr3:uid="{1517B968-783F-44F3-BA45-23021A905E33}" name="Кабельные фланцы" dataDxfId="22" dataCellStyle="Обычный 2_Variants"/>
    <tableColumn id="56" xr3:uid="{9B41CC60-565E-4F48-92CB-871E9C1344A0}" name="Кол-во фланцев" dataDxfId="21"/>
    <tableColumn id="46" xr3:uid="{FBBF227E-94B5-46CD-B385-D899E16A6203}" name="Кол-во вырезов" dataDxfId="20" dataCellStyle="Обычный 2_Variants"/>
    <tableColumn id="45" xr3:uid="{5684FE3D-A207-4A1A-9529-0CE7AA369F6A}" name="Мембранный кабельный ввод" dataDxfId="19" dataCellStyle="Обычный 2_Variants"/>
    <tableColumn id="51" xr3:uid="{7751BBC2-33C8-40D0-8EE6-28CB5101DFDD}" name="Защитный козырек" dataDxfId="18"/>
    <tableColumn id="50" xr3:uid="{8155925C-69F0-4A19-9BEB-B9DDF66C8AA4}" name="Кронштейн для настенного крепления" dataDxfId="17"/>
    <tableColumn id="25" xr3:uid="{F7A1C4D9-C6AA-435F-B63F-DB6619EBFFE6}" name="Широкая боковая рейка" dataDxfId="16" dataCellStyle="Обычный 2_Variants"/>
    <tableColumn id="26" xr3:uid="{030A7898-37D6-49AE-8998-87CD9E91D994}" name="Широкая поперечная рейка" dataDxfId="15" dataCellStyle="Обычный 2_Variants"/>
    <tableColumn id="27" xr3:uid="{479C37DB-8A3E-48E0-B6A9-BE64C1B527F7}" name="Широкая вертикальная рейка" dataDxfId="14" dataCellStyle="Обычный 2_Variants"/>
    <tableColumn id="28" xr3:uid="{6309B11F-4178-4E5F-BF03-E9AB91A1DBD1}" name="Боковая рейка" dataDxfId="13" dataCellStyle="Обычный 2_Variants"/>
    <tableColumn id="29" xr3:uid="{EDB03906-CF19-4E08-B773-A40537309A93}" name="Боковая рейка, специальная" dataDxfId="12" dataCellStyle="Обычный 2_Variants"/>
    <tableColumn id="30" xr3:uid="{5B9D7035-5656-43D2-93C0-D32A91B4872B}" name="Горизонтальные дверные рейки" dataDxfId="11" dataCellStyle="Обычный 2_Variants"/>
    <tableColumn id="41" xr3:uid="{77F53221-7038-49AC-A3E8-D754185813F8}" name="Вертикальные дверные рейки" dataDxfId="10" dataCellStyle="Обычный 2_Variants"/>
    <tableColumn id="31" xr3:uid="{1C0832C2-CE9C-401A-B573-C534BAE796B0}" name="Поперечная рейка" dataDxfId="9" dataCellStyle="Обычный 2_Variants"/>
    <tableColumn id="32" xr3:uid="{8C1F0E0F-2B04-4AE2-9E58-A4E213B32CBE}" name="Рейка для фиксации кабеля" dataDxfId="8" dataCellStyle="Обычный 2_Variants"/>
    <tableColumn id="33" xr3:uid="{7DF929B6-A4F1-47BC-ABCD-A6A51C35D3B4}" name="Усиленная рейка" dataDxfId="7" dataCellStyle="Обычный 2_Variants"/>
    <tableColumn id="34" xr3:uid="{DC6793C0-3FBC-414D-AC9C-9CEC21D2D337}" name="19&quot; C профиль" dataDxfId="6" dataCellStyle="Обычный 2_Variants"/>
    <tableColumn id="35" xr3:uid="{6F88F675-5D53-42C3-8716-F0FAA119A69A}" name="19&quot; L профиль" dataDxfId="5" dataCellStyle="Обычный 2_Variants"/>
    <tableColumn id="36" xr3:uid="{1351EC7A-4B43-4969-93F3-605DE937EC42}" name="Монтажный комплект, для установки 19&quot; стоек" dataDxfId="4" dataCellStyle="Обычный 2_Variants"/>
    <tableColumn id="37" xr3:uid="{F62F9858-1A25-402D-985F-9503CC3AB9E8}" name="Ручка/Личинка" dataDxfId="3" dataCellStyle="Обычный 2_Variants"/>
    <tableColumn id="38" xr3:uid="{D5D80A34-23C3-45F9-83B0-4B0AEFC8E294}" name="Светильник" dataDxfId="2" dataCellStyle="Обычный 2_Variants"/>
    <tableColumn id="54" xr3:uid="{F2B13F59-EF8D-44FA-A93A-E78D5BF31F1F}" name="Магнитная площадка"/>
    <tableColumn id="39" xr3:uid="{5AFAD7D0-E94B-45B1-A280-F06CA554C68F}" name="Концевой выключатель (дверной)" dataDxfId="1" dataCellStyle="Обычный 2_Variants"/>
    <tableColumn id="55" xr3:uid="{C3B74B40-E52B-4A25-B76D-1A4B7AD2FA28}" name="Держатель концевого выключателя"/>
    <tableColumn id="40" xr3:uid="{1F215A87-73E0-4B08-9E97-D6F6991EAE14}" name="Тип" dataDxfId="0" dataCellStyle="Обычный 2_Varia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Шкаф" displayName="Шкаф" ref="A30:J34" totalsRowShown="0" headerRowDxfId="167" dataDxfId="166">
  <autoFilter ref="A30:J34" xr:uid="{00000000-0009-0000-0100-000003000000}"/>
  <tableColumns count="10">
    <tableColumn id="1" xr3:uid="{00000000-0010-0000-0200-000001000000}" name="Тип" dataDxfId="165"/>
    <tableColumn id="2" xr3:uid="{00000000-0010-0000-0200-000002000000}" name="Столбец2" dataDxfId="164"/>
    <tableColumn id="3" xr3:uid="{00000000-0010-0000-0200-000003000000}" name="Столбец3" dataDxfId="163"/>
    <tableColumn id="4" xr3:uid="{00000000-0010-0000-0200-000004000000}" name="Столбец4" dataDxfId="162"/>
    <tableColumn id="7" xr3:uid="{00000000-0010-0000-0200-000007000000}" name="Столбец42" dataDxfId="161"/>
    <tableColumn id="5" xr3:uid="{00000000-0010-0000-0200-000005000000}" name="Столбец5" dataDxfId="160"/>
    <tableColumn id="6" xr3:uid="{00000000-0010-0000-0200-000006000000}" name="Столбец6" dataDxfId="159"/>
    <tableColumn id="8" xr3:uid="{00000000-0010-0000-0200-000008000000}" name="ТС" dataDxfId="158"/>
    <tableColumn id="9" xr3:uid="{5CA14015-00A6-4C88-B053-19594638B189}" name="ИД Рисунок" dataDxfId="157"/>
    <tableColumn id="10" xr3:uid="{CD8984AA-5CEE-4779-86DB-A10A064A1939}" name="Рисунок" dataDxfId="156"/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Ввод_кабеля" displayName="Ввод_кабеля" ref="A37:C39" totalsRowShown="0" headerRowDxfId="155" dataDxfId="154">
  <autoFilter ref="A37:C39" xr:uid="{00000000-0009-0000-0100-000004000000}"/>
  <tableColumns count="3">
    <tableColumn id="1" xr3:uid="{00000000-0010-0000-0300-000001000000}" name="Ввод кабеля" dataDxfId="153"/>
    <tableColumn id="2" xr3:uid="{00000000-0010-0000-0300-000002000000}" name="Столбец2" dataDxfId="152"/>
    <tableColumn id="3" xr3:uid="{00000000-0010-0000-0300-000003000000}" name="Столбец3" dataDxfId="15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Цепи_ТС" displayName="Цепи_ТС" ref="A42:F45" totalsRowShown="0" headerRowDxfId="150" dataDxfId="149">
  <autoFilter ref="A42:F45" xr:uid="{00000000-0009-0000-0100-000005000000}"/>
  <tableColumns count="6">
    <tableColumn id="1" xr3:uid="{00000000-0010-0000-0400-000001000000}" name="Питание" dataDxfId="148"/>
    <tableColumn id="2" xr3:uid="{00000000-0010-0000-0400-000002000000}" name="ТС" dataDxfId="147"/>
    <tableColumn id="3" xr3:uid="{00000000-0010-0000-0400-000003000000}" name="Столбец3" dataDxfId="146"/>
    <tableColumn id="4" xr3:uid="{00000000-0010-0000-0400-000004000000}" name="Столбец4" dataDxfId="145"/>
    <tableColumn id="5" xr3:uid="{00000000-0010-0000-0400-000005000000}" name="Столбец5" dataDxfId="144"/>
    <tableColumn id="6" xr3:uid="{00000000-0010-0000-0400-000006000000}" name="Столбец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Цепи_ТУ" displayName="Цепи_ТУ" ref="A48:F53" totalsRowShown="0" headerRowDxfId="143" dataDxfId="142">
  <autoFilter ref="A48:F53" xr:uid="{00000000-0009-0000-0100-000006000000}"/>
  <tableColumns count="6">
    <tableColumn id="1" xr3:uid="{00000000-0010-0000-0500-000001000000}" name="Питание"/>
    <tableColumn id="2" xr3:uid="{00000000-0010-0000-0500-000002000000}" name="ТС" dataDxfId="141"/>
    <tableColumn id="3" xr3:uid="{00000000-0010-0000-0500-000003000000}" name="Столбец3" dataDxfId="140"/>
    <tableColumn id="4" xr3:uid="{00000000-0010-0000-0500-000004000000}" name="Столбец4" dataDxfId="139"/>
    <tableColumn id="5" xr3:uid="{00000000-0010-0000-0500-000005000000}" name="Столбец5" dataDxfId="138"/>
    <tableColumn id="6" xr3:uid="{00000000-0010-0000-0500-000006000000}" name="Столбец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Питание" displayName="Питание" ref="A61:G70" totalsRowShown="0" headerRowDxfId="137" dataDxfId="135" headerRowBorderDxfId="136" tableBorderDxfId="134" totalsRowBorderDxfId="133">
  <autoFilter ref="A61:G70" xr:uid="{00000000-0009-0000-0100-000007000000}"/>
  <tableColumns count="7">
    <tableColumn id="1" xr3:uid="{00000000-0010-0000-0600-000001000000}" name="Схема" dataDxfId="132"/>
    <tableColumn id="2" xr3:uid="{00000000-0010-0000-0600-000002000000}" name="Столбец2" dataDxfId="131"/>
    <tableColumn id="3" xr3:uid="{00000000-0010-0000-0600-000003000000}" name="Столбец3" dataDxfId="130"/>
    <tableColumn id="4" xr3:uid="{00000000-0010-0000-0600-000004000000}" name="Столбец4" dataDxfId="129"/>
    <tableColumn id="5" xr3:uid="{00000000-0010-0000-0600-000005000000}" name="ТС" dataDxfId="128"/>
    <tableColumn id="6" xr3:uid="{00000000-0010-0000-0600-000006000000}" name="ИД Рисунок" dataDxfId="127"/>
    <tableColumn id="7" xr3:uid="{0C49CF49-13D2-4B4C-AF4F-431AA9C79DDE}" name="Рисунок" dataDxfId="126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Цепи_БТУ" displayName="Цепи_БТУ" ref="A55:F58" totalsRowShown="0" headerRowDxfId="125" dataDxfId="124">
  <autoFilter ref="A55:F58" xr:uid="{00000000-0009-0000-0100-000008000000}"/>
  <tableColumns count="6">
    <tableColumn id="1" xr3:uid="{00000000-0010-0000-0700-000001000000}" name="Питание"/>
    <tableColumn id="2" xr3:uid="{00000000-0010-0000-0700-000002000000}" name="ТС" dataDxfId="123"/>
    <tableColumn id="3" xr3:uid="{00000000-0010-0000-0700-000003000000}" name="Столбец3" dataDxfId="122"/>
    <tableColumn id="4" xr3:uid="{00000000-0010-0000-0700-000004000000}" name="Столбец4" dataDxfId="121"/>
    <tableColumn id="5" xr3:uid="{00000000-0010-0000-0700-000005000000}" name="Столбец5" dataDxfId="120"/>
    <tableColumn id="6" xr3:uid="{00000000-0010-0000-0700-000006000000}" name="Столбец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Сигнал_Аналог" displayName="Сигнал_Аналог" ref="A72:D74" totalsRowShown="0" headerRowDxfId="119" dataDxfId="118">
  <autoFilter ref="A72:D74" xr:uid="{00000000-0009-0000-0100-000009000000}"/>
  <tableColumns count="4">
    <tableColumn id="1" xr3:uid="{00000000-0010-0000-0800-000001000000}" name="Сигнал" dataDxfId="117"/>
    <tableColumn id="2" xr3:uid="{00000000-0010-0000-0800-000002000000}" name="Столбец2" dataDxfId="116"/>
    <tableColumn id="3" xr3:uid="{00000000-0010-0000-0800-000003000000}" name="Столбец3" dataDxfId="115"/>
    <tableColumn id="4" xr3:uid="{00000000-0010-0000-0800-000004000000}" name="Столбец4" dataDxfId="11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Сигнал_Цифра" displayName="Сигнал_Цифра" ref="A77:E81" totalsRowShown="0" headerRowDxfId="113" dataDxfId="112">
  <autoFilter ref="A77:E81" xr:uid="{00000000-0009-0000-0100-00000A000000}"/>
  <tableColumns count="5">
    <tableColumn id="1" xr3:uid="{00000000-0010-0000-0900-000001000000}" name="Интерфейс" dataDxfId="111"/>
    <tableColumn id="2" xr3:uid="{00000000-0010-0000-0900-000002000000}" name="Столбец1" dataDxfId="110"/>
    <tableColumn id="3" xr3:uid="{00000000-0010-0000-0900-000003000000}" name="Столбец12" dataDxfId="109"/>
    <tableColumn id="4" xr3:uid="{00000000-0010-0000-0900-000004000000}" name="Столбец2" dataDxfId="108"/>
    <tableColumn id="5" xr3:uid="{00000000-0010-0000-0900-000005000000}" name="Столбец3" dataDxfId="1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.vsdx"/><Relationship Id="rId13" Type="http://schemas.openxmlformats.org/officeDocument/2006/relationships/image" Target="../media/image14.emf"/><Relationship Id="rId18" Type="http://schemas.openxmlformats.org/officeDocument/2006/relationships/table" Target="../tables/table3.xml"/><Relationship Id="rId26" Type="http://schemas.openxmlformats.org/officeDocument/2006/relationships/table" Target="../tables/table11.xml"/><Relationship Id="rId3" Type="http://schemas.openxmlformats.org/officeDocument/2006/relationships/vmlDrawing" Target="../drawings/vmlDrawing3.vml"/><Relationship Id="rId21" Type="http://schemas.openxmlformats.org/officeDocument/2006/relationships/table" Target="../tables/table6.xml"/><Relationship Id="rId7" Type="http://schemas.openxmlformats.org/officeDocument/2006/relationships/image" Target="../media/image11.emf"/><Relationship Id="rId12" Type="http://schemas.openxmlformats.org/officeDocument/2006/relationships/package" Target="../embeddings/Microsoft_Visio_Drawing4.vsdx"/><Relationship Id="rId17" Type="http://schemas.openxmlformats.org/officeDocument/2006/relationships/table" Target="../tables/table2.xml"/><Relationship Id="rId25" Type="http://schemas.openxmlformats.org/officeDocument/2006/relationships/table" Target="../tables/table10.xml"/><Relationship Id="rId2" Type="http://schemas.openxmlformats.org/officeDocument/2006/relationships/drawing" Target="../drawings/drawing2.xml"/><Relationship Id="rId16" Type="http://schemas.openxmlformats.org/officeDocument/2006/relationships/table" Target="../tables/table1.xml"/><Relationship Id="rId20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Visio_Drawing1.vsdx"/><Relationship Id="rId11" Type="http://schemas.openxmlformats.org/officeDocument/2006/relationships/image" Target="../media/image13.emf"/><Relationship Id="rId24" Type="http://schemas.openxmlformats.org/officeDocument/2006/relationships/table" Target="../tables/table9.xml"/><Relationship Id="rId5" Type="http://schemas.openxmlformats.org/officeDocument/2006/relationships/image" Target="../media/image10.emf"/><Relationship Id="rId15" Type="http://schemas.openxmlformats.org/officeDocument/2006/relationships/image" Target="../media/image15.emf"/><Relationship Id="rId23" Type="http://schemas.openxmlformats.org/officeDocument/2006/relationships/table" Target="../tables/table8.xml"/><Relationship Id="rId10" Type="http://schemas.openxmlformats.org/officeDocument/2006/relationships/package" Target="../embeddings/Microsoft_Visio_Drawing3.vsdx"/><Relationship Id="rId19" Type="http://schemas.openxmlformats.org/officeDocument/2006/relationships/table" Target="../tables/table4.xml"/><Relationship Id="rId4" Type="http://schemas.openxmlformats.org/officeDocument/2006/relationships/package" Target="../embeddings/Microsoft_Visio_Drawing.vsdx"/><Relationship Id="rId9" Type="http://schemas.openxmlformats.org/officeDocument/2006/relationships/image" Target="../media/image12.emf"/><Relationship Id="rId14" Type="http://schemas.openxmlformats.org/officeDocument/2006/relationships/package" Target="../embeddings/Microsoft_Visio_Drawing5.vsdx"/><Relationship Id="rId22" Type="http://schemas.openxmlformats.org/officeDocument/2006/relationships/table" Target="../tables/table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table" Target="../tables/table1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CE116"/>
  <sheetViews>
    <sheetView showGridLines="0" tabSelected="1" view="pageBreakPreview" zoomScale="130" zoomScaleNormal="100" zoomScaleSheetLayoutView="130" zoomScalePageLayoutView="70" workbookViewId="0">
      <selection activeCell="Z2" sqref="Z2:BV2"/>
    </sheetView>
  </sheetViews>
  <sheetFormatPr defaultRowHeight="12.75" outlineLevelRow="1" x14ac:dyDescent="0.2"/>
  <cols>
    <col min="1" max="73" width="1.7109375" style="12" customWidth="1"/>
    <col min="74" max="74" width="24.7109375" style="12" customWidth="1"/>
    <col min="75" max="75" width="9.140625" style="12" hidden="1" customWidth="1"/>
    <col min="76" max="76" width="5.7109375" style="13" hidden="1" customWidth="1"/>
    <col min="77" max="77" width="9.140625" style="12" hidden="1" customWidth="1"/>
    <col min="78" max="78" width="8.5703125" style="13" hidden="1" customWidth="1"/>
    <col min="79" max="80" width="9.140625" style="12" customWidth="1"/>
    <col min="81" max="16384" width="9.140625" style="12"/>
  </cols>
  <sheetData>
    <row r="1" spans="1:76" ht="15.95" customHeight="1" x14ac:dyDescent="0.2">
      <c r="A1" s="66" t="s">
        <v>57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</row>
    <row r="2" spans="1:76" ht="15.95" customHeight="1" x14ac:dyDescent="0.2">
      <c r="A2" s="68" t="s">
        <v>30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</row>
    <row r="3" spans="1:76" ht="15.95" customHeight="1" x14ac:dyDescent="0.2">
      <c r="A3" s="68" t="s">
        <v>31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</row>
    <row r="4" spans="1:76" ht="15.95" customHeight="1" x14ac:dyDescent="0.2">
      <c r="A4" s="68" t="s">
        <v>10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  <c r="BU4" s="144"/>
      <c r="BV4" s="144"/>
    </row>
    <row r="5" spans="1:76" ht="15.95" customHeight="1" x14ac:dyDescent="0.2">
      <c r="A5" s="68" t="s">
        <v>32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</row>
    <row r="6" spans="1:76" ht="15.95" customHeight="1" x14ac:dyDescent="0.2">
      <c r="A6" s="68" t="s">
        <v>89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145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</row>
    <row r="7" spans="1:76" ht="15.95" customHeight="1" x14ac:dyDescent="0.2">
      <c r="A7" s="68" t="s">
        <v>56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146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</row>
    <row r="8" spans="1:76" ht="15.95" customHeight="1" x14ac:dyDescent="0.2">
      <c r="A8" s="135" t="s">
        <v>58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7"/>
    </row>
    <row r="9" spans="1:76" ht="15.95" customHeight="1" x14ac:dyDescent="0.2">
      <c r="A9" s="68" t="s">
        <v>0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</row>
    <row r="10" spans="1:76" ht="15.95" customHeight="1" x14ac:dyDescent="0.2">
      <c r="A10" s="68" t="s">
        <v>39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</row>
    <row r="11" spans="1:76" ht="15.95" customHeight="1" x14ac:dyDescent="0.2">
      <c r="A11" s="68" t="s">
        <v>40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</row>
    <row r="12" spans="1:76" ht="15.95" customHeight="1" x14ac:dyDescent="0.2">
      <c r="A12" s="95" t="s">
        <v>48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7"/>
      <c r="BX12" s="29" t="s">
        <v>201</v>
      </c>
    </row>
    <row r="13" spans="1:76" ht="15.95" customHeight="1" x14ac:dyDescent="0.2">
      <c r="A13" s="68" t="s">
        <v>49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141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74" t="str">
        <f>IFERROR(INDEX(Шкаф[],MATCH(Z13,Шкаф[Тип],0),9),"DrawCab_1")</f>
        <v>DrawCab_1</v>
      </c>
      <c r="BX13" s="13">
        <f>IFERROR(INDEX(Шкаф[],MATCH($Z$13,Шкаф[Тип],0),COLUMN(Шкаф[ТС])),0)</f>
        <v>0</v>
      </c>
    </row>
    <row r="14" spans="1:76" ht="15.95" customHeight="1" x14ac:dyDescent="0.2">
      <c r="A14" s="68" t="s">
        <v>198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116"/>
      <c r="AA14" s="117"/>
      <c r="AB14" s="117"/>
      <c r="AC14" s="117"/>
      <c r="AD14" s="57" t="s">
        <v>74</v>
      </c>
      <c r="AE14" s="57"/>
      <c r="AF14" s="117"/>
      <c r="AG14" s="117"/>
      <c r="AH14" s="117"/>
      <c r="AI14" s="57" t="s">
        <v>74</v>
      </c>
      <c r="AJ14" s="57"/>
      <c r="AK14" s="117"/>
      <c r="AL14" s="117"/>
      <c r="AM14" s="117"/>
      <c r="AN14" s="57" t="s">
        <v>74</v>
      </c>
      <c r="AO14" s="125"/>
      <c r="AP14" s="61" t="s">
        <v>216</v>
      </c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75"/>
    </row>
    <row r="15" spans="1:76" ht="15.95" customHeight="1" x14ac:dyDescent="0.2">
      <c r="A15" s="68" t="s">
        <v>200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61" t="s">
        <v>45</v>
      </c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75"/>
    </row>
    <row r="16" spans="1:76" ht="15.95" customHeight="1" x14ac:dyDescent="0.2">
      <c r="A16" s="67" t="s">
        <v>177</v>
      </c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58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75"/>
    </row>
    <row r="17" spans="1:76" ht="15.95" customHeight="1" x14ac:dyDescent="0.2">
      <c r="A17" s="67" t="s">
        <v>178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7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75"/>
    </row>
    <row r="18" spans="1:76" ht="15.95" customHeight="1" x14ac:dyDescent="0.2">
      <c r="A18" s="119" t="s">
        <v>77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81" t="s">
        <v>47</v>
      </c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1" t="s">
        <v>51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75"/>
    </row>
    <row r="19" spans="1:76" ht="15.95" customHeight="1" x14ac:dyDescent="0.2">
      <c r="A19" s="121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58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75"/>
    </row>
    <row r="20" spans="1:76" ht="15.95" customHeight="1" x14ac:dyDescent="0.2">
      <c r="A20" s="123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58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75"/>
    </row>
    <row r="21" spans="1:76" ht="15.95" customHeight="1" x14ac:dyDescent="0.2">
      <c r="A21" s="119" t="s">
        <v>38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81" t="s">
        <v>80</v>
      </c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1" t="s">
        <v>81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 t="s">
        <v>82</v>
      </c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75"/>
    </row>
    <row r="22" spans="1:76" ht="15.95" customHeight="1" x14ac:dyDescent="0.2">
      <c r="A22" s="123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58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8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8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75"/>
    </row>
    <row r="23" spans="1:76" ht="15.95" customHeight="1" x14ac:dyDescent="0.2">
      <c r="A23" s="68" t="s">
        <v>93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58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61" t="s">
        <v>94</v>
      </c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75"/>
    </row>
    <row r="24" spans="1:76" ht="15.95" customHeight="1" x14ac:dyDescent="0.2">
      <c r="A24" s="101" t="s">
        <v>149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81" t="s">
        <v>146</v>
      </c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1" t="s">
        <v>147</v>
      </c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75"/>
    </row>
    <row r="25" spans="1:76" ht="15.95" customHeight="1" x14ac:dyDescent="0.2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7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127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75"/>
    </row>
    <row r="26" spans="1:76" ht="15.95" customHeight="1" x14ac:dyDescent="0.2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7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127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75"/>
    </row>
    <row r="27" spans="1:76" ht="15.95" customHeight="1" x14ac:dyDescent="0.2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58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127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75"/>
    </row>
    <row r="28" spans="1:76" ht="15.95" customHeight="1" x14ac:dyDescent="0.2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58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127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75"/>
    </row>
    <row r="29" spans="1:76" ht="15.95" customHeight="1" x14ac:dyDescent="0.2">
      <c r="A29" s="105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58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127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75"/>
    </row>
    <row r="30" spans="1:76" ht="15.95" customHeight="1" x14ac:dyDescent="0.2">
      <c r="A30" s="68" t="s">
        <v>75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58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61" t="s">
        <v>148</v>
      </c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76"/>
    </row>
    <row r="31" spans="1:76" ht="15.95" customHeight="1" x14ac:dyDescent="0.2">
      <c r="A31" s="95" t="s">
        <v>70</v>
      </c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7"/>
    </row>
    <row r="32" spans="1:76" ht="32.1" customHeight="1" x14ac:dyDescent="0.2">
      <c r="A32" s="68" t="s">
        <v>71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132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8" t="str">
        <f>IFERROR(INDEX(Питание[],MATCH(Z32,Питание[Схема],0),6),"DrawPow_1")</f>
        <v>DrawPow_1</v>
      </c>
      <c r="BX32" s="13">
        <f>IFERROR(INDEX(Питание[],MATCH($Z$32,Питание[Схема],0),COLUMN(Питание[ТС])),0)</f>
        <v>0</v>
      </c>
    </row>
    <row r="33" spans="1:76" ht="15.95" customHeight="1" x14ac:dyDescent="0.2">
      <c r="A33" s="101" t="s">
        <v>217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81" t="s">
        <v>99</v>
      </c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134" t="s">
        <v>209</v>
      </c>
      <c r="AQ33" s="134"/>
      <c r="AR33" s="134"/>
      <c r="AS33" s="134"/>
      <c r="AT33" s="134"/>
      <c r="AU33" s="134"/>
      <c r="AV33" s="134"/>
      <c r="AW33" s="134"/>
      <c r="AX33" s="81" t="s">
        <v>97</v>
      </c>
      <c r="AY33" s="82"/>
      <c r="AZ33" s="82"/>
      <c r="BA33" s="82"/>
      <c r="BB33" s="82"/>
      <c r="BC33" s="82"/>
      <c r="BD33" s="82"/>
      <c r="BE33" s="82"/>
      <c r="BF33" s="81" t="s">
        <v>73</v>
      </c>
      <c r="BG33" s="82"/>
      <c r="BH33" s="82"/>
      <c r="BI33" s="82"/>
      <c r="BJ33" s="82"/>
      <c r="BK33" s="82"/>
      <c r="BL33" s="82"/>
      <c r="BM33" s="83"/>
      <c r="BN33" s="81" t="s">
        <v>98</v>
      </c>
      <c r="BO33" s="82"/>
      <c r="BP33" s="82"/>
      <c r="BQ33" s="82"/>
      <c r="BR33" s="82"/>
      <c r="BS33" s="82"/>
      <c r="BT33" s="82"/>
      <c r="BU33" s="83"/>
      <c r="BV33" s="139"/>
    </row>
    <row r="34" spans="1:76" ht="15.95" customHeight="1" x14ac:dyDescent="0.2">
      <c r="A34" s="103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16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58"/>
      <c r="AQ34" s="59"/>
      <c r="AR34" s="59"/>
      <c r="AS34" s="59"/>
      <c r="AT34" s="59"/>
      <c r="AU34" s="59"/>
      <c r="AV34" s="59"/>
      <c r="AW34" s="59"/>
      <c r="AX34" s="58"/>
      <c r="AY34" s="59"/>
      <c r="AZ34" s="59"/>
      <c r="BA34" s="59"/>
      <c r="BB34" s="59"/>
      <c r="BC34" s="59"/>
      <c r="BD34" s="59"/>
      <c r="BE34" s="59"/>
      <c r="BF34" s="58"/>
      <c r="BG34" s="59"/>
      <c r="BH34" s="59"/>
      <c r="BI34" s="59"/>
      <c r="BJ34" s="59"/>
      <c r="BK34" s="59"/>
      <c r="BL34" s="59"/>
      <c r="BM34" s="85"/>
      <c r="BN34" s="116"/>
      <c r="BO34" s="117"/>
      <c r="BP34" s="117"/>
      <c r="BQ34" s="117"/>
      <c r="BR34" s="117"/>
      <c r="BS34" s="117"/>
      <c r="BT34" s="117"/>
      <c r="BU34" s="118"/>
      <c r="BV34" s="139"/>
      <c r="BX34" s="13">
        <f>SUM(AP34:AW38)</f>
        <v>0</v>
      </c>
    </row>
    <row r="35" spans="1:76" ht="15.95" customHeight="1" x14ac:dyDescent="0.2">
      <c r="A35" s="103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16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58"/>
      <c r="AQ35" s="59"/>
      <c r="AR35" s="59"/>
      <c r="AS35" s="59"/>
      <c r="AT35" s="59"/>
      <c r="AU35" s="59"/>
      <c r="AV35" s="59"/>
      <c r="AW35" s="59"/>
      <c r="AX35" s="58"/>
      <c r="AY35" s="59"/>
      <c r="AZ35" s="59"/>
      <c r="BA35" s="59"/>
      <c r="BB35" s="59"/>
      <c r="BC35" s="59"/>
      <c r="BD35" s="59"/>
      <c r="BE35" s="59"/>
      <c r="BF35" s="58"/>
      <c r="BG35" s="59"/>
      <c r="BH35" s="59"/>
      <c r="BI35" s="59"/>
      <c r="BJ35" s="59"/>
      <c r="BK35" s="59"/>
      <c r="BL35" s="59"/>
      <c r="BM35" s="85"/>
      <c r="BN35" s="116"/>
      <c r="BO35" s="117"/>
      <c r="BP35" s="117"/>
      <c r="BQ35" s="117"/>
      <c r="BR35" s="117"/>
      <c r="BS35" s="117"/>
      <c r="BT35" s="117"/>
      <c r="BU35" s="118"/>
      <c r="BV35" s="139"/>
    </row>
    <row r="36" spans="1:76" ht="15.95" customHeight="1" x14ac:dyDescent="0.2">
      <c r="A36" s="103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16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58"/>
      <c r="AQ36" s="59"/>
      <c r="AR36" s="59"/>
      <c r="AS36" s="59"/>
      <c r="AT36" s="59"/>
      <c r="AU36" s="59"/>
      <c r="AV36" s="59"/>
      <c r="AW36" s="59"/>
      <c r="AX36" s="58"/>
      <c r="AY36" s="59"/>
      <c r="AZ36" s="59"/>
      <c r="BA36" s="59"/>
      <c r="BB36" s="59"/>
      <c r="BC36" s="59"/>
      <c r="BD36" s="59"/>
      <c r="BE36" s="59"/>
      <c r="BF36" s="58"/>
      <c r="BG36" s="59"/>
      <c r="BH36" s="59"/>
      <c r="BI36" s="59"/>
      <c r="BJ36" s="59"/>
      <c r="BK36" s="59"/>
      <c r="BL36" s="59"/>
      <c r="BM36" s="85"/>
      <c r="BN36" s="116"/>
      <c r="BO36" s="117"/>
      <c r="BP36" s="117"/>
      <c r="BQ36" s="117"/>
      <c r="BR36" s="117"/>
      <c r="BS36" s="117"/>
      <c r="BT36" s="117"/>
      <c r="BU36" s="118"/>
      <c r="BV36" s="139"/>
    </row>
    <row r="37" spans="1:76" ht="15.95" customHeight="1" x14ac:dyDescent="0.2">
      <c r="A37" s="10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16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58"/>
      <c r="AQ37" s="59"/>
      <c r="AR37" s="59"/>
      <c r="AS37" s="59"/>
      <c r="AT37" s="59"/>
      <c r="AU37" s="59"/>
      <c r="AV37" s="59"/>
      <c r="AW37" s="59"/>
      <c r="AX37" s="58"/>
      <c r="AY37" s="59"/>
      <c r="AZ37" s="59"/>
      <c r="BA37" s="59"/>
      <c r="BB37" s="59"/>
      <c r="BC37" s="59"/>
      <c r="BD37" s="59"/>
      <c r="BE37" s="59"/>
      <c r="BF37" s="58"/>
      <c r="BG37" s="59"/>
      <c r="BH37" s="59"/>
      <c r="BI37" s="59"/>
      <c r="BJ37" s="59"/>
      <c r="BK37" s="59"/>
      <c r="BL37" s="59"/>
      <c r="BM37" s="85"/>
      <c r="BN37" s="116"/>
      <c r="BO37" s="117"/>
      <c r="BP37" s="117"/>
      <c r="BQ37" s="117"/>
      <c r="BR37" s="117"/>
      <c r="BS37" s="117"/>
      <c r="BT37" s="117"/>
      <c r="BU37" s="118"/>
      <c r="BV37" s="139"/>
    </row>
    <row r="38" spans="1:76" ht="15.95" customHeight="1" x14ac:dyDescent="0.2">
      <c r="A38" s="105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16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58"/>
      <c r="AQ38" s="59"/>
      <c r="AR38" s="59"/>
      <c r="AS38" s="59"/>
      <c r="AT38" s="59"/>
      <c r="AU38" s="59"/>
      <c r="AV38" s="59"/>
      <c r="AW38" s="59"/>
      <c r="AX38" s="58"/>
      <c r="AY38" s="59"/>
      <c r="AZ38" s="59"/>
      <c r="BA38" s="59"/>
      <c r="BB38" s="59"/>
      <c r="BC38" s="59"/>
      <c r="BD38" s="59"/>
      <c r="BE38" s="59"/>
      <c r="BF38" s="58"/>
      <c r="BG38" s="59"/>
      <c r="BH38" s="59"/>
      <c r="BI38" s="59"/>
      <c r="BJ38" s="59"/>
      <c r="BK38" s="59"/>
      <c r="BL38" s="59"/>
      <c r="BM38" s="85"/>
      <c r="BN38" s="116"/>
      <c r="BO38" s="117"/>
      <c r="BP38" s="117"/>
      <c r="BQ38" s="117"/>
      <c r="BR38" s="117"/>
      <c r="BS38" s="117"/>
      <c r="BT38" s="117"/>
      <c r="BU38" s="118"/>
      <c r="BV38" s="139"/>
    </row>
    <row r="39" spans="1:76" ht="15.95" customHeight="1" x14ac:dyDescent="0.2">
      <c r="A39" s="119" t="s">
        <v>79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81" t="s">
        <v>78</v>
      </c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1" t="s">
        <v>76</v>
      </c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139"/>
    </row>
    <row r="40" spans="1:76" ht="15.95" customHeight="1" x14ac:dyDescent="0.2">
      <c r="A40" s="123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58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6" t="str">
        <f>IF(Z32="Два ввода 50 Гц 220 В от ЩСН объекта с АВР и ИБП в составе шкафа",SUMIF(Z34:AO38,"От ИБП 50 Гц 220 В",BN34:BU38),"")</f>
        <v/>
      </c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140"/>
    </row>
    <row r="41" spans="1:76" ht="15.95" customHeight="1" x14ac:dyDescent="0.2">
      <c r="A41" s="63" t="s">
        <v>65</v>
      </c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5"/>
    </row>
    <row r="42" spans="1:76" x14ac:dyDescent="0.2">
      <c r="A42" s="68" t="s">
        <v>16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77" t="s">
        <v>650</v>
      </c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62" t="str">
        <f>IF(Z42="-","Не предусмотрен","")</f>
        <v>Не предусмотрен</v>
      </c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9" t="str">
        <f>IFERROR(INDEX(Сервер[],MATCH(Z42,Сервер[Тип Сервера],0),6),"DrawSer_1")</f>
        <v>DrawSer_1</v>
      </c>
    </row>
    <row r="43" spans="1:76" ht="15.95" customHeight="1" outlineLevel="1" x14ac:dyDescent="0.2">
      <c r="A43" s="68" t="s">
        <v>17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70"/>
    </row>
    <row r="44" spans="1:76" ht="15.95" customHeight="1" outlineLevel="1" x14ac:dyDescent="0.2">
      <c r="A44" s="68" t="s">
        <v>18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70"/>
    </row>
    <row r="45" spans="1:76" ht="15.95" customHeight="1" outlineLevel="1" x14ac:dyDescent="0.2">
      <c r="A45" s="68" t="s">
        <v>64</v>
      </c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72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70"/>
    </row>
    <row r="46" spans="1:76" ht="32.1" customHeight="1" outlineLevel="1" x14ac:dyDescent="0.2">
      <c r="A46" s="68" t="s">
        <v>63</v>
      </c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7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62" t="s">
        <v>626</v>
      </c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70"/>
    </row>
    <row r="47" spans="1:76" ht="15.95" customHeight="1" outlineLevel="1" x14ac:dyDescent="0.2">
      <c r="A47" s="68" t="s">
        <v>199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58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70"/>
    </row>
    <row r="48" spans="1:76" ht="15.95" customHeight="1" outlineLevel="1" x14ac:dyDescent="0.2">
      <c r="A48" s="68" t="s">
        <v>172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70"/>
    </row>
    <row r="49" spans="1:78" ht="15.95" customHeight="1" outlineLevel="1" x14ac:dyDescent="0.2">
      <c r="A49" s="68" t="s">
        <v>173</v>
      </c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70"/>
    </row>
    <row r="50" spans="1:78" ht="15.95" customHeight="1" outlineLevel="1" x14ac:dyDescent="0.2">
      <c r="A50" s="68" t="s">
        <v>171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70"/>
    </row>
    <row r="51" spans="1:78" ht="15.95" customHeight="1" outlineLevel="1" x14ac:dyDescent="0.2">
      <c r="A51" s="68" t="s">
        <v>174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70"/>
    </row>
    <row r="52" spans="1:78" ht="15.95" customHeight="1" outlineLevel="1" x14ac:dyDescent="0.2">
      <c r="A52" s="67" t="s">
        <v>175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71"/>
    </row>
    <row r="53" spans="1:78" ht="15.95" customHeight="1" x14ac:dyDescent="0.2">
      <c r="A53" s="66" t="s">
        <v>638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</row>
    <row r="54" spans="1:78" ht="32.1" customHeight="1" x14ac:dyDescent="0.2">
      <c r="A54" s="67" t="s">
        <v>639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58" t="s">
        <v>650</v>
      </c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62" t="str">
        <f>IFERROR(IF(Z54="-","Не предусмотрен",CONCATENATE(INDEX(Модули[],MATCH(Z54,Модули[Тип модуля],0),3)," ",INDEX(Модули[],MATCH(Z54,Модули[Тип модуля],0),4)," ",INDEX(Модули[],MATCH(Z54,Модули[Тип модуля],0),5))),"")</f>
        <v>Не предусмотрен</v>
      </c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160"/>
      <c r="BV54" s="74" t="str">
        <f>IFERROR(INDEX(Модули[],MATCH(Z54,Модули[Тип модуля],0),6),"Draw_1")</f>
        <v>Draw_1</v>
      </c>
    </row>
    <row r="55" spans="1:78" ht="32.1" customHeight="1" outlineLevel="1" x14ac:dyDescent="0.2">
      <c r="A55" s="67" t="s">
        <v>647</v>
      </c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58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129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75"/>
    </row>
    <row r="56" spans="1:78" ht="32.1" customHeight="1" outlineLevel="1" x14ac:dyDescent="0.2">
      <c r="A56" s="67" t="s">
        <v>648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58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110" t="s">
        <v>649</v>
      </c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76"/>
      <c r="BX56" s="13">
        <f>IFERROR(IF(Z56="Да",1,0),0)</f>
        <v>0</v>
      </c>
    </row>
    <row r="57" spans="1:78" ht="15.95" customHeight="1" x14ac:dyDescent="0.2">
      <c r="A57" s="63" t="s">
        <v>83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5"/>
    </row>
    <row r="58" spans="1:78" ht="15.95" customHeight="1" x14ac:dyDescent="0.2">
      <c r="A58" s="68" t="s">
        <v>88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58" t="s">
        <v>650</v>
      </c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61" t="str">
        <f>IFERROR(IF(Z58="-","Не предусмотрены",CONCATENATE(INDEX(Модули[],MATCH(Z58,Модули[Тип модуля],0),3)," ",INDEX(Модули[],MATCH(Z58,Модули[Тип модуля],0),4)," ",INDEX(Модули[],MATCH(Z58,Модули[Тип модуля],0),5))),"")</f>
        <v>Не предусмотрены</v>
      </c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74" t="str">
        <f>IFERROR(INDEX(Модули[],MATCH(Z58,Модули[Тип модуля],0),6),"Draw_1")</f>
        <v>Draw_1</v>
      </c>
    </row>
    <row r="59" spans="1:78" ht="32.1" customHeight="1" outlineLevel="1" x14ac:dyDescent="0.2">
      <c r="A59" s="101" t="s">
        <v>87</v>
      </c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87" t="s">
        <v>85</v>
      </c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126" t="s">
        <v>179</v>
      </c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75"/>
    </row>
    <row r="60" spans="1:78" ht="32.1" customHeight="1" outlineLevel="1" x14ac:dyDescent="0.2">
      <c r="A60" s="103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88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7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75"/>
      <c r="BX60" s="13">
        <f>IFERROR(INDEX(Цепи_ТУ[],MATCH($Z$60,Цепи_ТУ[Питание],0),COLUMN(Цепи_ТУ[ТС])),0)</f>
        <v>0</v>
      </c>
      <c r="BZ60" s="13">
        <f>IFERROR(IF(SEARCH("замыкания",Z60)&gt;0,1,0),0)</f>
        <v>0</v>
      </c>
    </row>
    <row r="61" spans="1:78" ht="32.1" customHeight="1" outlineLevel="1" x14ac:dyDescent="0.2">
      <c r="A61" s="105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88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58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75"/>
      <c r="BX61" s="13">
        <f>IFERROR(INDEX(Цепи_ТУ[],MATCH($Z$61,Цепи_ТУ[Питание],0),COLUMN(Цепи_ТУ[ТС])),0)</f>
        <v>0</v>
      </c>
      <c r="BZ61" s="13">
        <f>IFERROR(IF(SEARCH("замыкания",Z61)&gt;0,1,0),0)</f>
        <v>0</v>
      </c>
    </row>
    <row r="62" spans="1:78" ht="15.95" customHeight="1" outlineLevel="1" x14ac:dyDescent="0.2">
      <c r="A62" s="68" t="s">
        <v>210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58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129" t="s">
        <v>90</v>
      </c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75"/>
    </row>
    <row r="63" spans="1:78" ht="15.95" customHeight="1" outlineLevel="1" x14ac:dyDescent="0.2">
      <c r="A63" s="68" t="s">
        <v>170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58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61" t="s">
        <v>86</v>
      </c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76"/>
      <c r="BX63" s="13">
        <f>IFERROR(IF(Z63="Да",1,0),0)</f>
        <v>0</v>
      </c>
    </row>
    <row r="64" spans="1:78" ht="15.95" customHeight="1" x14ac:dyDescent="0.2">
      <c r="A64" s="95" t="s">
        <v>102</v>
      </c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7"/>
    </row>
    <row r="65" spans="1:78" ht="15.95" customHeight="1" x14ac:dyDescent="0.2">
      <c r="A65" s="68" t="s">
        <v>88</v>
      </c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58" t="s">
        <v>650</v>
      </c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61" t="str">
        <f>IFERROR(IF(Z65="-","Не предусмотрены",CONCATENATE(INDEX(Модули[],MATCH(Z65,Модули[Тип модуля],0),3)," ",INDEX(Модули[],MATCH(Z65,Модули[Тип модуля],0),4)," ",INDEX(Модули[],MATCH(Z65,Модули[Тип модуля],0),5))),"")</f>
        <v>Не предусмотрены</v>
      </c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74" t="str">
        <f>IFERROR(INDEX(Модули[],MATCH(Z65,Модули[Тип модуля],0),6),"Draw_1")</f>
        <v>Draw_1</v>
      </c>
    </row>
    <row r="66" spans="1:78" ht="15.95" customHeight="1" outlineLevel="1" x14ac:dyDescent="0.2">
      <c r="A66" s="101" t="s">
        <v>104</v>
      </c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87" t="s">
        <v>106</v>
      </c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126" t="s">
        <v>103</v>
      </c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75"/>
    </row>
    <row r="67" spans="1:78" ht="32.1" customHeight="1" outlineLevel="1" x14ac:dyDescent="0.2">
      <c r="A67" s="103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88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58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75"/>
      <c r="BX67" s="13">
        <f>IFERROR(INDEX(Цепи_БТУ[],MATCH($Z$67,Цепи_БТУ[Питание],0),COLUMN(Цепи_БТУ[ТС])),0)</f>
        <v>0</v>
      </c>
      <c r="BZ67" s="13">
        <f>IFERROR(IF(SEARCH("замыкания",Z67)&gt;0,1,0),0)</f>
        <v>0</v>
      </c>
    </row>
    <row r="68" spans="1:78" ht="32.1" customHeight="1" outlineLevel="1" x14ac:dyDescent="0.2">
      <c r="A68" s="105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88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58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75"/>
      <c r="BX68" s="13">
        <f>IFERROR(INDEX(Цепи_БТУ[],MATCH($Z$68,Цепи_БТУ[Питание],0),COLUMN(Цепи_БТУ[ТС])),0)</f>
        <v>0</v>
      </c>
      <c r="BZ68" s="13">
        <f>IFERROR(IF(SEARCH("замыкания",Z68)&gt;0,1,0),0)</f>
        <v>0</v>
      </c>
    </row>
    <row r="69" spans="1:78" ht="15.95" customHeight="1" outlineLevel="1" x14ac:dyDescent="0.2">
      <c r="A69" s="68" t="s">
        <v>144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58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61" t="s">
        <v>105</v>
      </c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76"/>
      <c r="BX69" s="13">
        <f>IFERROR(IF(Z69="Да",2,0),0)</f>
        <v>0</v>
      </c>
    </row>
    <row r="70" spans="1:78" ht="15.95" customHeight="1" x14ac:dyDescent="0.2">
      <c r="A70" s="63" t="s">
        <v>84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5"/>
    </row>
    <row r="71" spans="1:78" ht="15.95" customHeight="1" x14ac:dyDescent="0.2">
      <c r="A71" s="68" t="s">
        <v>2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58" t="s">
        <v>650</v>
      </c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61" t="str">
        <f>IFERROR(IF(Z71="-","Не предусмотрены",CONCATENATE(INDEX(Модули[],MATCH(Z71,Модули[Тип модуля],0),3)," ",INDEX(Модули[],MATCH(Z71,Модули[Тип модуля],0),4)," ",INDEX(Модули[],MATCH(Z71,Модули[Тип модуля],0),5))),"")</f>
        <v>Не предусмотрены</v>
      </c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74" t="str">
        <f>IFERROR(INDEX(Модули[],MATCH(Z71,Модули[Тип модуля],0),6),"Draw_1")</f>
        <v>Draw_1</v>
      </c>
    </row>
    <row r="72" spans="1:78" ht="15.95" customHeight="1" outlineLevel="1" x14ac:dyDescent="0.2">
      <c r="A72" s="101" t="s">
        <v>208</v>
      </c>
      <c r="B72" s="102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4" t="s">
        <v>219</v>
      </c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75"/>
    </row>
    <row r="73" spans="1:78" ht="32.1" customHeight="1" outlineLevel="1" x14ac:dyDescent="0.2">
      <c r="A73" s="103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92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4"/>
      <c r="BF73" s="7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85"/>
      <c r="BV73" s="75"/>
      <c r="BX73" s="13">
        <f>IFERROR(INDEX(Цепи_ТС[],MATCH($Z$73,Цепи_ТС[Питание],0),COLUMN(Цепи_ТС[ТС])),0)</f>
        <v>0</v>
      </c>
      <c r="BZ73" s="13">
        <f>IFERROR(IF(SEARCH("замыкания",Z73)&gt;0,1,0),0)</f>
        <v>0</v>
      </c>
    </row>
    <row r="74" spans="1:78" ht="32.1" customHeight="1" outlineLevel="1" x14ac:dyDescent="0.2">
      <c r="A74" s="105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92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4"/>
      <c r="BF74" s="58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85"/>
      <c r="BV74" s="75"/>
      <c r="BX74" s="13">
        <f>IFERROR(INDEX(Цепи_ТС[],MATCH($Z$74,Цепи_ТС[Питание],0),COLUMN(Цепи_ТС[ТС])),0)</f>
        <v>0</v>
      </c>
      <c r="BZ74" s="13">
        <f>IFERROR(IF(SEARCH("замыкания",Z74)&gt;0,1,0),0)</f>
        <v>0</v>
      </c>
    </row>
    <row r="75" spans="1:78" ht="32.1" customHeight="1" outlineLevel="1" x14ac:dyDescent="0.2">
      <c r="A75" s="114" t="s">
        <v>211</v>
      </c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9"/>
      <c r="Z75" s="58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85"/>
      <c r="AP75" s="110" t="str">
        <f>CONCATENATE("Состояние АВ, переключателей, наличие напряжения, контроль изоляции, неисправность устройств и пр.",IF(Z75="Да",CONCATENATE(" - ",SUM(BX13:BX112)-IF(SUM(BZ60:BZ74)&gt;0,(SUM(BZ60:BZ74)-1)*2,0)," ТС (уточняется)"),""))</f>
        <v>Состояние АВ, переключателей, наличие напряжения, контроль изоляции, неисправность устройств и пр.</v>
      </c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76"/>
    </row>
    <row r="76" spans="1:78" ht="15.95" customHeight="1" x14ac:dyDescent="0.2">
      <c r="A76" s="63" t="s">
        <v>126</v>
      </c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5"/>
    </row>
    <row r="77" spans="1:78" ht="15.95" customHeight="1" x14ac:dyDescent="0.2">
      <c r="A77" s="159" t="s">
        <v>132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90" t="s">
        <v>650</v>
      </c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158" t="str">
        <f>IFERROR(IF(Z77="-","Не предусмотрены",CONCATENATE(INDEX(Модули[],MATCH(Z77,Модули[Тип модуля],0),3)," ",INDEX(Модули[],MATCH(Z77,Модули[Тип модуля],0),4)," ",INDEX(Модули[],MATCH(Z77,Модули[Тип модуля],0),5))),"")</f>
        <v>Не предусмотрены</v>
      </c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75" t="str">
        <f>IFERROR(INDEX(Модули[],MATCH(Z77,Модули[Тип модуля],0),6),"Draw_1")</f>
        <v>Draw_1</v>
      </c>
    </row>
    <row r="78" spans="1:78" ht="15.95" customHeight="1" outlineLevel="1" x14ac:dyDescent="0.2">
      <c r="A78" s="86" t="s">
        <v>176</v>
      </c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1" t="s">
        <v>133</v>
      </c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3"/>
      <c r="AP78" s="81" t="s">
        <v>129</v>
      </c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4" t="s">
        <v>220</v>
      </c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75"/>
    </row>
    <row r="79" spans="1:78" ht="15.95" customHeight="1" outlineLevel="1" x14ac:dyDescent="0.2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58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85"/>
      <c r="AP79" s="58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7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75"/>
    </row>
    <row r="80" spans="1:78" ht="15.95" customHeight="1" outlineLevel="1" x14ac:dyDescent="0.2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58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85"/>
      <c r="AP80" s="58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8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75"/>
    </row>
    <row r="81" spans="1:75" ht="15.95" customHeight="1" outlineLevel="1" x14ac:dyDescent="0.2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58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85"/>
      <c r="AP81" s="58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8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75"/>
    </row>
    <row r="82" spans="1:75" ht="15.95" customHeight="1" outlineLevel="1" x14ac:dyDescent="0.2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58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85"/>
      <c r="AP82" s="58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8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76"/>
    </row>
    <row r="83" spans="1:75" ht="15.95" customHeight="1" x14ac:dyDescent="0.2">
      <c r="A83" s="66" t="s">
        <v>110</v>
      </c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</row>
    <row r="84" spans="1:75" ht="15.95" customHeight="1" x14ac:dyDescent="0.2">
      <c r="A84" s="101" t="s">
        <v>218</v>
      </c>
      <c r="B84" s="102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81" t="s">
        <v>113</v>
      </c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3"/>
      <c r="AP84" s="81" t="s">
        <v>114</v>
      </c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4" t="s">
        <v>221</v>
      </c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112"/>
    </row>
    <row r="85" spans="1:75" ht="15.95" customHeight="1" x14ac:dyDescent="0.2">
      <c r="A85" s="103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58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8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8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112"/>
    </row>
    <row r="86" spans="1:75" ht="15.95" customHeight="1" x14ac:dyDescent="0.2">
      <c r="A86" s="103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58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8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8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112"/>
    </row>
    <row r="87" spans="1:75" ht="15.95" customHeight="1" x14ac:dyDescent="0.2">
      <c r="A87" s="103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58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8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8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112"/>
    </row>
    <row r="88" spans="1:75" ht="15.95" customHeight="1" x14ac:dyDescent="0.2">
      <c r="A88" s="103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58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8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8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112"/>
    </row>
    <row r="89" spans="1:75" ht="15.95" customHeight="1" x14ac:dyDescent="0.2">
      <c r="A89" s="105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58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8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8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112"/>
    </row>
    <row r="90" spans="1:75" ht="32.1" customHeight="1" x14ac:dyDescent="0.2">
      <c r="A90" s="107" t="s">
        <v>636</v>
      </c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9"/>
      <c r="Z90" s="58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85"/>
      <c r="AP90" s="110" t="s">
        <v>637</v>
      </c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3"/>
    </row>
    <row r="91" spans="1:75" ht="15.95" customHeight="1" x14ac:dyDescent="0.2">
      <c r="A91" s="95" t="s">
        <v>145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7"/>
    </row>
    <row r="92" spans="1:75" ht="15.95" customHeight="1" x14ac:dyDescent="0.2">
      <c r="A92" s="101" t="s">
        <v>160</v>
      </c>
      <c r="B92" s="102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81" t="s">
        <v>162</v>
      </c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1" t="s">
        <v>209</v>
      </c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1" t="s">
        <v>161</v>
      </c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98"/>
    </row>
    <row r="93" spans="1:75" ht="15.95" customHeight="1" x14ac:dyDescent="0.2">
      <c r="A93" s="103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58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116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8"/>
      <c r="BF93" s="156" t="str">
        <f>IF(AND(Z93&lt;&gt;"",AP93&gt;0),"Укажите в доп. требованиях","")</f>
        <v/>
      </c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99"/>
      <c r="BW93" s="14"/>
    </row>
    <row r="94" spans="1:75" ht="15.95" customHeight="1" x14ac:dyDescent="0.2">
      <c r="A94" s="103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58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116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8"/>
      <c r="BF94" s="156" t="str">
        <f>IF(AND(Z94&lt;&gt;"",AP94&gt;0),"Укажите в доп. требованиях","")</f>
        <v/>
      </c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99"/>
    </row>
    <row r="95" spans="1:75" ht="15.95" customHeight="1" x14ac:dyDescent="0.2">
      <c r="A95" s="103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58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116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8"/>
      <c r="BF95" s="156" t="str">
        <f>IF(AND(Z95&lt;&gt;"",AP95&gt;0),"Укажите в доп. требованиях","")</f>
        <v/>
      </c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99"/>
    </row>
    <row r="96" spans="1:75" ht="15.95" customHeight="1" x14ac:dyDescent="0.2">
      <c r="A96" s="103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58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116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8"/>
      <c r="BF96" s="156" t="str">
        <f>IF(AND(Z96&lt;&gt;"",AP96&gt;0),"Укажите в доп. требованиях","")</f>
        <v/>
      </c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99"/>
    </row>
    <row r="97" spans="1:83" ht="15.95" customHeight="1" x14ac:dyDescent="0.2">
      <c r="A97" s="105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58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116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8"/>
      <c r="BF97" s="156" t="str">
        <f>IF(AND(Z97&lt;&gt;"",AP97&gt;0),"Укажите в доп. требованиях","")</f>
        <v/>
      </c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00"/>
    </row>
    <row r="98" spans="1:83" ht="15.95" customHeight="1" x14ac:dyDescent="0.2">
      <c r="A98" s="63" t="s">
        <v>112</v>
      </c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5"/>
    </row>
    <row r="99" spans="1:83" ht="32.1" customHeight="1" x14ac:dyDescent="0.25">
      <c r="A99" s="68" t="s">
        <v>9</v>
      </c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72" t="s">
        <v>650</v>
      </c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61" t="str">
        <f>IF(Z99="-","Не предусмотрен", IF(Z99="Другой","Укажите тип приемника GPS в доп. требованиях",""))</f>
        <v>Не предусмотрен</v>
      </c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74" t="str">
        <f>IFERROR(INDEX(Модули[],MATCH(Z99,Модули[Тип модуля],0),6),"Draw_1")</f>
        <v>Draw_1</v>
      </c>
      <c r="CE99"/>
    </row>
    <row r="100" spans="1:83" ht="32.1" customHeight="1" outlineLevel="1" x14ac:dyDescent="0.2">
      <c r="A100" s="68" t="s">
        <v>61</v>
      </c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72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62" t="str">
        <f>IF(Z99="ПСТВ-3","Установка «ПСТВ-3» возможна на удалении до 70 метров от контроллера","")</f>
        <v/>
      </c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76"/>
    </row>
    <row r="101" spans="1:83" ht="15.95" customHeight="1" x14ac:dyDescent="0.2">
      <c r="A101" s="63" t="s">
        <v>122</v>
      </c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5"/>
    </row>
    <row r="102" spans="1:83" x14ac:dyDescent="0.2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9"/>
    </row>
    <row r="103" spans="1:83" outlineLevel="1" x14ac:dyDescent="0.2">
      <c r="A103" s="150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2"/>
    </row>
    <row r="104" spans="1:83" outlineLevel="1" x14ac:dyDescent="0.2">
      <c r="A104" s="150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2"/>
    </row>
    <row r="105" spans="1:83" outlineLevel="1" x14ac:dyDescent="0.2">
      <c r="A105" s="150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2"/>
    </row>
    <row r="106" spans="1:83" outlineLevel="1" x14ac:dyDescent="0.2">
      <c r="A106" s="150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2"/>
    </row>
    <row r="107" spans="1:83" outlineLevel="1" x14ac:dyDescent="0.2">
      <c r="A107" s="150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2"/>
    </row>
    <row r="108" spans="1:83" outlineLevel="1" x14ac:dyDescent="0.2">
      <c r="A108" s="150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2"/>
    </row>
    <row r="109" spans="1:83" outlineLevel="1" x14ac:dyDescent="0.2">
      <c r="A109" s="150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2"/>
    </row>
    <row r="110" spans="1:83" outlineLevel="1" x14ac:dyDescent="0.2">
      <c r="A110" s="150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2"/>
    </row>
    <row r="111" spans="1:83" outlineLevel="1" x14ac:dyDescent="0.2">
      <c r="A111" s="150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2"/>
    </row>
    <row r="112" spans="1:83" outlineLevel="1" x14ac:dyDescent="0.2">
      <c r="A112" s="153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4"/>
      <c r="BS112" s="154"/>
      <c r="BT112" s="154"/>
      <c r="BU112" s="154"/>
      <c r="BV112" s="155"/>
    </row>
    <row r="114" spans="1:73" x14ac:dyDescent="0.2">
      <c r="A114" s="80" t="s">
        <v>123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</row>
    <row r="115" spans="1:73" x14ac:dyDescent="0.2">
      <c r="A115" s="80" t="s">
        <v>124</v>
      </c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</row>
    <row r="116" spans="1:73" x14ac:dyDescent="0.2">
      <c r="A116" s="80" t="s">
        <v>125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</row>
  </sheetData>
  <sheetProtection algorithmName="SHA-512" hashValue="kxDUc1brdVB5Z645nfHFUnq4AlJkUKFY9cjiBAua0sThOcU9/jTIXCDdg5OF7lCm45avNH1Vqdx56HcLuj8DSg==" saltValue="++aic2etRl38uiSuYke5SQ==" spinCount="100000" sheet="1" objects="1" scenarios="1" selectLockedCells="1"/>
  <dataConsolidate/>
  <mergeCells count="288">
    <mergeCell ref="A77:Y77"/>
    <mergeCell ref="AP69:BU69"/>
    <mergeCell ref="BV71:BV75"/>
    <mergeCell ref="A72:Y74"/>
    <mergeCell ref="AP71:BU71"/>
    <mergeCell ref="Z71:AO71"/>
    <mergeCell ref="AP75:BU75"/>
    <mergeCell ref="BF67:BU67"/>
    <mergeCell ref="Z54:AO54"/>
    <mergeCell ref="AP54:BU54"/>
    <mergeCell ref="Z55:AO55"/>
    <mergeCell ref="BF68:BU68"/>
    <mergeCell ref="AP65:BU65"/>
    <mergeCell ref="A66:Y68"/>
    <mergeCell ref="BF66:BU66"/>
    <mergeCell ref="Z63:AO63"/>
    <mergeCell ref="AP63:BU63"/>
    <mergeCell ref="AP62:BU62"/>
    <mergeCell ref="Z62:AO62"/>
    <mergeCell ref="A62:Y62"/>
    <mergeCell ref="A65:Y65"/>
    <mergeCell ref="Z65:AO65"/>
    <mergeCell ref="Z60:BE60"/>
    <mergeCell ref="Z61:BE61"/>
    <mergeCell ref="A101:BV101"/>
    <mergeCell ref="A102:BV112"/>
    <mergeCell ref="A76:BV76"/>
    <mergeCell ref="BV77:BV82"/>
    <mergeCell ref="BF94:BU94"/>
    <mergeCell ref="AP95:BE95"/>
    <mergeCell ref="BF95:BU95"/>
    <mergeCell ref="AP96:BE96"/>
    <mergeCell ref="BF96:BU96"/>
    <mergeCell ref="AP97:BE97"/>
    <mergeCell ref="BF97:BU97"/>
    <mergeCell ref="Z99:AO99"/>
    <mergeCell ref="AP99:BU99"/>
    <mergeCell ref="AP94:BE94"/>
    <mergeCell ref="BV99:BV100"/>
    <mergeCell ref="A98:BV98"/>
    <mergeCell ref="AP100:BU100"/>
    <mergeCell ref="AP92:BE92"/>
    <mergeCell ref="BF93:BU93"/>
    <mergeCell ref="AP93:BE93"/>
    <mergeCell ref="AP77:BU77"/>
    <mergeCell ref="AP87:BE87"/>
    <mergeCell ref="A92:Y97"/>
    <mergeCell ref="Z95:AO95"/>
    <mergeCell ref="Z2:BV2"/>
    <mergeCell ref="Z3:BV3"/>
    <mergeCell ref="Z4:BV4"/>
    <mergeCell ref="Z5:BV5"/>
    <mergeCell ref="Z6:BV6"/>
    <mergeCell ref="Z7:BV7"/>
    <mergeCell ref="Z9:BV9"/>
    <mergeCell ref="Z10:BV10"/>
    <mergeCell ref="Z11:BV11"/>
    <mergeCell ref="A1:BV1"/>
    <mergeCell ref="A8:BV8"/>
    <mergeCell ref="A12:BV12"/>
    <mergeCell ref="BV13:BV30"/>
    <mergeCell ref="A31:BV31"/>
    <mergeCell ref="BV32:BV40"/>
    <mergeCell ref="A70:BV70"/>
    <mergeCell ref="A2:Y2"/>
    <mergeCell ref="A3:Y3"/>
    <mergeCell ref="AP13:BU13"/>
    <mergeCell ref="A4:Y4"/>
    <mergeCell ref="A5:Y5"/>
    <mergeCell ref="A6:Y6"/>
    <mergeCell ref="A7:Y7"/>
    <mergeCell ref="A9:Y9"/>
    <mergeCell ref="A10:Y10"/>
    <mergeCell ref="Z13:AO13"/>
    <mergeCell ref="A11:Y11"/>
    <mergeCell ref="A13:Y13"/>
    <mergeCell ref="AP16:BU16"/>
    <mergeCell ref="Z15:AO15"/>
    <mergeCell ref="AP15:BU15"/>
    <mergeCell ref="Z14:AC14"/>
    <mergeCell ref="AP39:BU39"/>
    <mergeCell ref="AP18:BU18"/>
    <mergeCell ref="AP19:BU19"/>
    <mergeCell ref="Z20:AO20"/>
    <mergeCell ref="AX33:BE33"/>
    <mergeCell ref="AP34:AW34"/>
    <mergeCell ref="AX34:BE34"/>
    <mergeCell ref="AP30:BU30"/>
    <mergeCell ref="Z30:AO30"/>
    <mergeCell ref="AP35:AW35"/>
    <mergeCell ref="AX35:BE35"/>
    <mergeCell ref="Z22:AO22"/>
    <mergeCell ref="Z29:AO29"/>
    <mergeCell ref="Z26:AO26"/>
    <mergeCell ref="Z32:BU32"/>
    <mergeCell ref="Z27:AO27"/>
    <mergeCell ref="Z28:AO28"/>
    <mergeCell ref="BF21:BU21"/>
    <mergeCell ref="AP21:BE21"/>
    <mergeCell ref="AP22:BE22"/>
    <mergeCell ref="BF22:BU22"/>
    <mergeCell ref="AP33:AW33"/>
    <mergeCell ref="Z24:AO24"/>
    <mergeCell ref="AP24:BU24"/>
    <mergeCell ref="Z25:AO25"/>
    <mergeCell ref="Z59:BE59"/>
    <mergeCell ref="BF59:BU59"/>
    <mergeCell ref="AP25:BU25"/>
    <mergeCell ref="A24:Y29"/>
    <mergeCell ref="AP26:BU26"/>
    <mergeCell ref="AP27:BU27"/>
    <mergeCell ref="AP28:BU28"/>
    <mergeCell ref="AP29:BU29"/>
    <mergeCell ref="A63:Y63"/>
    <mergeCell ref="A33:Y38"/>
    <mergeCell ref="A30:Y30"/>
    <mergeCell ref="A32:Y32"/>
    <mergeCell ref="AP49:BU49"/>
    <mergeCell ref="AP44:BU44"/>
    <mergeCell ref="AP55:BU55"/>
    <mergeCell ref="Z56:AO56"/>
    <mergeCell ref="AP56:BU56"/>
    <mergeCell ref="A55:Y55"/>
    <mergeCell ref="A56:Y56"/>
    <mergeCell ref="A42:Y42"/>
    <mergeCell ref="A43:Y43"/>
    <mergeCell ref="BF61:BU61"/>
    <mergeCell ref="AP50:BU50"/>
    <mergeCell ref="AP48:BU48"/>
    <mergeCell ref="BF60:BU60"/>
    <mergeCell ref="A14:Y14"/>
    <mergeCell ref="A15:Y15"/>
    <mergeCell ref="A16:Y16"/>
    <mergeCell ref="Z19:AO19"/>
    <mergeCell ref="A17:Y17"/>
    <mergeCell ref="Z17:AO17"/>
    <mergeCell ref="Z40:AO40"/>
    <mergeCell ref="Z39:AO39"/>
    <mergeCell ref="Z33:AO33"/>
    <mergeCell ref="Z34:AO34"/>
    <mergeCell ref="Z35:AO35"/>
    <mergeCell ref="Z36:AO36"/>
    <mergeCell ref="Z37:AO37"/>
    <mergeCell ref="Z38:AO38"/>
    <mergeCell ref="A18:Y20"/>
    <mergeCell ref="A21:Y22"/>
    <mergeCell ref="AD14:AE14"/>
    <mergeCell ref="Z18:AO18"/>
    <mergeCell ref="A39:Y40"/>
    <mergeCell ref="Z21:AO21"/>
    <mergeCell ref="AF14:AH14"/>
    <mergeCell ref="AK14:AM14"/>
    <mergeCell ref="AN14:AO14"/>
    <mergeCell ref="AI14:AJ14"/>
    <mergeCell ref="AP14:BU14"/>
    <mergeCell ref="Z16:AO16"/>
    <mergeCell ref="AP20:BU20"/>
    <mergeCell ref="BF88:BU88"/>
    <mergeCell ref="Z86:AO86"/>
    <mergeCell ref="AP86:BE86"/>
    <mergeCell ref="BF86:BU86"/>
    <mergeCell ref="BF87:BU87"/>
    <mergeCell ref="AP17:BU17"/>
    <mergeCell ref="BF73:BU73"/>
    <mergeCell ref="Z74:BE74"/>
    <mergeCell ref="BF74:BU74"/>
    <mergeCell ref="BF34:BM34"/>
    <mergeCell ref="BN33:BU33"/>
    <mergeCell ref="BF33:BM33"/>
    <mergeCell ref="BN34:BU34"/>
    <mergeCell ref="BN35:BU35"/>
    <mergeCell ref="BN36:BU36"/>
    <mergeCell ref="BN37:BU37"/>
    <mergeCell ref="BN38:BU38"/>
    <mergeCell ref="BF35:BM35"/>
    <mergeCell ref="BF36:BM36"/>
    <mergeCell ref="BF37:BM37"/>
    <mergeCell ref="BF38:BM38"/>
    <mergeCell ref="A23:Y23"/>
    <mergeCell ref="Z23:AO23"/>
    <mergeCell ref="AP23:BU23"/>
    <mergeCell ref="A58:Y58"/>
    <mergeCell ref="A71:Y71"/>
    <mergeCell ref="A59:Y61"/>
    <mergeCell ref="AP84:BE84"/>
    <mergeCell ref="BF84:BU84"/>
    <mergeCell ref="AP36:AW36"/>
    <mergeCell ref="AX36:BE36"/>
    <mergeCell ref="AP38:AW38"/>
    <mergeCell ref="AX38:BE38"/>
    <mergeCell ref="AP37:AW37"/>
    <mergeCell ref="AX37:BE37"/>
    <mergeCell ref="A64:BV64"/>
    <mergeCell ref="BV65:BV69"/>
    <mergeCell ref="Z44:AO44"/>
    <mergeCell ref="AP42:BU42"/>
    <mergeCell ref="A69:Y69"/>
    <mergeCell ref="Z69:AO69"/>
    <mergeCell ref="Z84:AO84"/>
    <mergeCell ref="A75:Y75"/>
    <mergeCell ref="Z75:AO75"/>
    <mergeCell ref="A83:BV83"/>
    <mergeCell ref="A91:BV91"/>
    <mergeCell ref="BV92:BV97"/>
    <mergeCell ref="BF92:BU92"/>
    <mergeCell ref="A84:Y89"/>
    <mergeCell ref="AP89:BE89"/>
    <mergeCell ref="BF89:BU89"/>
    <mergeCell ref="Z85:AO85"/>
    <mergeCell ref="AP85:BE85"/>
    <mergeCell ref="BF85:BU85"/>
    <mergeCell ref="Z88:AO88"/>
    <mergeCell ref="AP88:BE88"/>
    <mergeCell ref="Z97:AO97"/>
    <mergeCell ref="A90:Y90"/>
    <mergeCell ref="Z90:AO90"/>
    <mergeCell ref="AP90:BU90"/>
    <mergeCell ref="BV84:BV90"/>
    <mergeCell ref="Z89:AO89"/>
    <mergeCell ref="A100:Y100"/>
    <mergeCell ref="A44:Y44"/>
    <mergeCell ref="A45:Y45"/>
    <mergeCell ref="A46:Y46"/>
    <mergeCell ref="A47:Y47"/>
    <mergeCell ref="A48:Y48"/>
    <mergeCell ref="A49:Y49"/>
    <mergeCell ref="Z72:BE72"/>
    <mergeCell ref="Z66:BE66"/>
    <mergeCell ref="Z67:BE67"/>
    <mergeCell ref="Z68:BE68"/>
    <mergeCell ref="Z100:AO100"/>
    <mergeCell ref="Z51:AO51"/>
    <mergeCell ref="Z52:AO52"/>
    <mergeCell ref="A50:Y50"/>
    <mergeCell ref="A51:Y51"/>
    <mergeCell ref="A52:Y52"/>
    <mergeCell ref="Z77:AO77"/>
    <mergeCell ref="A99:Y99"/>
    <mergeCell ref="A57:BV57"/>
    <mergeCell ref="BV58:BV63"/>
    <mergeCell ref="AP58:BU58"/>
    <mergeCell ref="BF72:BU72"/>
    <mergeCell ref="Z73:BE73"/>
    <mergeCell ref="A115:BU115"/>
    <mergeCell ref="A116:BU116"/>
    <mergeCell ref="Z78:AO78"/>
    <mergeCell ref="AP78:BE78"/>
    <mergeCell ref="BF78:BU78"/>
    <mergeCell ref="Z79:AO79"/>
    <mergeCell ref="AP79:BE79"/>
    <mergeCell ref="BF79:BU79"/>
    <mergeCell ref="Z80:AO80"/>
    <mergeCell ref="AP80:BE80"/>
    <mergeCell ref="BF80:BU80"/>
    <mergeCell ref="Z82:AO82"/>
    <mergeCell ref="Z96:AO96"/>
    <mergeCell ref="Z81:AO81"/>
    <mergeCell ref="BF81:BU81"/>
    <mergeCell ref="BF82:BU82"/>
    <mergeCell ref="Z92:AO92"/>
    <mergeCell ref="A114:Y114"/>
    <mergeCell ref="Z93:AO93"/>
    <mergeCell ref="Z94:AO94"/>
    <mergeCell ref="A78:Y82"/>
    <mergeCell ref="AP81:BE81"/>
    <mergeCell ref="AP82:BE82"/>
    <mergeCell ref="Z87:AO87"/>
    <mergeCell ref="AP40:BU40"/>
    <mergeCell ref="Z58:AO58"/>
    <mergeCell ref="Z50:AO50"/>
    <mergeCell ref="AP51:BU51"/>
    <mergeCell ref="AP52:BU52"/>
    <mergeCell ref="AP47:BU47"/>
    <mergeCell ref="AP46:BU46"/>
    <mergeCell ref="Z47:AO47"/>
    <mergeCell ref="A41:BV41"/>
    <mergeCell ref="Z49:AO49"/>
    <mergeCell ref="Z43:AO43"/>
    <mergeCell ref="A53:BV53"/>
    <mergeCell ref="A54:Y54"/>
    <mergeCell ref="BV42:BV52"/>
    <mergeCell ref="Z45:AO45"/>
    <mergeCell ref="AP45:BU45"/>
    <mergeCell ref="AP43:BU43"/>
    <mergeCell ref="BV54:BV56"/>
    <mergeCell ref="Z42:AO42"/>
    <mergeCell ref="Z46:AO46"/>
    <mergeCell ref="Z48:AO48"/>
  </mergeCells>
  <dataValidations count="33">
    <dataValidation type="list" allowBlank="1" showInputMessage="1" showErrorMessage="1" sqref="Z71:AA71" xr:uid="{00000000-0002-0000-0000-000000000000}">
      <formula1>Тип_модуля_ТС</formula1>
    </dataValidation>
    <dataValidation type="list" allowBlank="1" showInputMessage="1" showErrorMessage="1" sqref="Z58:AA58" xr:uid="{00000000-0002-0000-0000-000001000000}">
      <formula1>Тип_модуля_ТУ</formula1>
    </dataValidation>
    <dataValidation type="list" allowBlank="1" showInputMessage="1" showErrorMessage="1" sqref="Z90:AA90 Z43:AA43 AP22:AQ22 BF22:BG22 Z62:AA63 Z75:AA75 Z22:AA23 Z30:AA30 Z69:AA69 Z48:AA52 Z56:AA56" xr:uid="{00000000-0002-0000-0000-000002000000}">
      <formula1>"Да,Нет"</formula1>
    </dataValidation>
    <dataValidation type="list" allowBlank="1" showInputMessage="1" showErrorMessage="1" sqref="Z42:AA42" xr:uid="{00000000-0002-0000-0000-000003000000}">
      <formula1>Тип_Сервера</formula1>
    </dataValidation>
    <dataValidation type="list" allowBlank="1" showInputMessage="1" showErrorMessage="1" sqref="Z44:AA44" xr:uid="{00000000-0002-0000-0000-000004000000}">
      <formula1>Тип_ОС</formula1>
    </dataValidation>
    <dataValidation type="list" allowBlank="1" showInputMessage="1" showErrorMessage="1" sqref="Z13:AA13" xr:uid="{00000000-0002-0000-0000-000005000000}">
      <formula1>Тип_шкафа</formula1>
    </dataValidation>
    <dataValidation type="list" allowBlank="1" showInputMessage="1" showErrorMessage="1" sqref="Z16:AO16" xr:uid="{00000000-0002-0000-0000-000006000000}">
      <formula1>Тип_двериПер</formula1>
    </dataValidation>
    <dataValidation type="list" allowBlank="1" showInputMessage="1" showErrorMessage="1" sqref="Z15:AO15" xr:uid="{00000000-0002-0000-0000-000007000000}">
      <formula1>Тип_Цоколя</formula1>
    </dataValidation>
    <dataValidation type="list" allowBlank="1" showInputMessage="1" showErrorMessage="1" sqref="Z45:AO45" xr:uid="{00000000-0002-0000-0000-000008000000}">
      <mc:AlternateContent xmlns:x12ac="http://schemas.microsoft.com/office/spreadsheetml/2011/1/ac" xmlns:mc="http://schemas.openxmlformats.org/markup-compatibility/2006">
        <mc:Choice Requires="x12ac">
          <x12ac:list>"""ОИК Диспетчер НТ"""</x12ac:list>
        </mc:Choice>
        <mc:Fallback>
          <formula1>"""ОИК Диспетчер НТ"""</formula1>
        </mc:Fallback>
      </mc:AlternateContent>
    </dataValidation>
    <dataValidation type="list" allowBlank="1" showInputMessage="1" showErrorMessage="1" sqref="Z73:Z74" xr:uid="{00000000-0002-0000-0000-000009000000}">
      <formula1>Питание_Цепей_ТС</formula1>
    </dataValidation>
    <dataValidation type="list" allowBlank="1" showInputMessage="1" showErrorMessage="1" sqref="Z60:Z61" xr:uid="{00000000-0002-0000-0000-00000A000000}">
      <formula1>Питание_цепей_ТУ</formula1>
    </dataValidation>
    <dataValidation type="list" allowBlank="1" showInputMessage="1" showErrorMessage="1" sqref="Z99:AO99" xr:uid="{00000000-0002-0000-0000-00000B000000}">
      <formula1>"-,ПСТВ-3,Другой"</formula1>
    </dataValidation>
    <dataValidation type="list" allowBlank="1" showInputMessage="1" showErrorMessage="1" sqref="Z19:AO20" xr:uid="{00000000-0002-0000-0000-00000C000000}">
      <formula1>Ввод</formula1>
    </dataValidation>
    <dataValidation type="list" allowBlank="1" showInputMessage="1" showErrorMessage="1" sqref="AX34:BE38" xr:uid="{00000000-0002-0000-0000-00000D000000}">
      <formula1>"2,4,6,10,16"</formula1>
    </dataValidation>
    <dataValidation type="list" allowBlank="1" showInputMessage="1" showErrorMessage="1" sqref="Z65:AO65" xr:uid="{00000000-0002-0000-0000-00000F000000}">
      <formula1>Тип_модуля_БТУ</formula1>
    </dataValidation>
    <dataValidation type="list" allowBlank="1" showInputMessage="1" showErrorMessage="1" sqref="AP85:BE89" xr:uid="{00000000-0002-0000-0000-000010000000}">
      <formula1>Протокол</formula1>
    </dataValidation>
    <dataValidation type="list" allowBlank="1" showInputMessage="1" showErrorMessage="1" sqref="Z77:AO77" xr:uid="{00000000-0002-0000-0000-000011000000}">
      <formula1>Тип_модуля_Ан</formula1>
    </dataValidation>
    <dataValidation type="list" allowBlank="1" showInputMessage="1" showErrorMessage="1" sqref="AP79:BE82" xr:uid="{00000000-0002-0000-0000-000012000000}">
      <formula1>Тип_Датчика</formula1>
    </dataValidation>
    <dataValidation type="list" allowBlank="1" showInputMessage="1" showErrorMessage="1" sqref="Z93:AO97" xr:uid="{00000000-0002-0000-0000-000013000000}">
      <formula1>Канал</formula1>
    </dataValidation>
    <dataValidation type="list" allowBlank="1" showInputMessage="1" showErrorMessage="1" sqref="Z34:AO38" xr:uid="{00000000-0002-0000-0000-000014000000}">
      <formula1>Подключение_Питания</formula1>
    </dataValidation>
    <dataValidation type="list" allowBlank="1" showInputMessage="1" showErrorMessage="1" sqref="AP20:BU20" xr:uid="{00000000-0002-0000-0000-000015000000}">
      <formula1>Ввод_2</formula1>
    </dataValidation>
    <dataValidation type="list" allowBlank="1" showInputMessage="1" showErrorMessage="1" sqref="AP19:BU19" xr:uid="{00000000-0002-0000-0000-000016000000}">
      <formula1>Ввод_1</formula1>
    </dataValidation>
    <dataValidation type="list" allowBlank="1" showInputMessage="1" showErrorMessage="1" sqref="Z67:BE68" xr:uid="{00000000-0002-0000-0000-000017000000}">
      <formula1>Питание_цепей_БТУ</formula1>
    </dataValidation>
    <dataValidation type="list" allowBlank="1" showInputMessage="1" showErrorMessage="1" sqref="Z79:Z82" xr:uid="{00000000-0002-0000-0000-000018000000}">
      <formula1>Сигнал_Аналоговый</formula1>
    </dataValidation>
    <dataValidation type="list" allowBlank="1" showInputMessage="1" showErrorMessage="1" sqref="Z85:AO89" xr:uid="{00000000-0002-0000-0000-000019000000}">
      <formula1>Интерфейс</formula1>
    </dataValidation>
    <dataValidation type="list" allowBlank="1" showInputMessage="1" showErrorMessage="1" sqref="AP25:BU29" xr:uid="{00000000-0002-0000-0000-00001A000000}">
      <formula1>"Измерение температуры в помещении,Измерение температуры наружного воздуха"</formula1>
    </dataValidation>
    <dataValidation type="list" allowBlank="1" showInputMessage="1" showErrorMessage="1" sqref="Z32:BU32" xr:uid="{00000000-0002-0000-0000-00001B000000}">
      <formula1>Схема_Питания</formula1>
    </dataValidation>
    <dataValidation type="list" allowBlank="1" showInputMessage="1" showErrorMessage="1" sqref="Z14:AC14" xr:uid="{00000000-0002-0000-0000-00001C000000}">
      <formula1>Высота</formula1>
    </dataValidation>
    <dataValidation type="list" allowBlank="1" showInputMessage="1" showErrorMessage="1" sqref="AF14:AH14" xr:uid="{00000000-0002-0000-0000-00001D000000}">
      <formula1>Ширина</formula1>
    </dataValidation>
    <dataValidation type="list" allowBlank="1" showInputMessage="1" showErrorMessage="1" sqref="AK14:AM14" xr:uid="{00000000-0002-0000-0000-00001E000000}">
      <formula1>Глубина</formula1>
    </dataValidation>
    <dataValidation type="list" allowBlank="1" showInputMessage="1" showErrorMessage="1" sqref="Z17:AO17" xr:uid="{00000000-0002-0000-0000-00001F000000}">
      <formula1>Тип_двериЗад</formula1>
    </dataValidation>
    <dataValidation type="list" allowBlank="1" showInputMessage="1" showErrorMessage="1" sqref="Z54:AO54" xr:uid="{67B0FA39-B0EA-4A8F-B1C9-FB752407F3AD}">
      <formula1>Тип_контроллера</formula1>
    </dataValidation>
    <dataValidation type="list" allowBlank="1" showInputMessage="1" showErrorMessage="1" sqref="BF34:BM38" xr:uid="{20434972-D38E-4DC6-9BCF-1D867989A0A3}">
      <formula1>"В,С,D,Z,L,K"</formula1>
    </dataValidation>
  </dataValidations>
  <pageMargins left="0.19685039370078741" right="0.19685039370078741" top="0.98425196850393704" bottom="0.39370078740157483" header="0" footer="0"/>
  <pageSetup paperSize="9" scale="67" fitToHeight="0" orientation="portrait" r:id="rId1"/>
  <headerFooter>
    <oddHeader>&amp;L                     &amp;G&amp;C&amp;"Times New Roman,обычный"&amp;14ОПРОСНЫЙ ЛИСТ
 Шкаф телемеханики ЭСК ШТМ
производcтва ООО "Энсервико" г. Омск
тел: +7 (3812) 58-08-90
E-mail: enservico@enservico.ru</oddHeader>
    <oddFooter>&amp;C&amp;"Times New Roman,обычный"&amp;12Страница  &amp;P из &amp;N</oddFooter>
  </headerFooter>
  <rowBreaks count="1" manualBreakCount="1">
    <brk id="63" max="16383" man="1"/>
  </rowBreaks>
  <colBreaks count="1" manualBreakCount="1">
    <brk id="74" max="1048575" man="1"/>
  </colBreaks>
  <ignoredErrors>
    <ignoredError sqref="AP40" unlockedFormula="1"/>
  </ignoredError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J94"/>
  <sheetViews>
    <sheetView showGridLines="0" topLeftCell="A13" zoomScale="70" zoomScaleNormal="70" workbookViewId="0">
      <selection activeCell="E15" sqref="E15"/>
    </sheetView>
  </sheetViews>
  <sheetFormatPr defaultRowHeight="15" x14ac:dyDescent="0.25"/>
  <cols>
    <col min="1" max="1" width="128.5703125" style="1" bestFit="1" customWidth="1"/>
    <col min="2" max="5" width="30.7109375" style="1" customWidth="1"/>
    <col min="6" max="6" width="30.7109375" customWidth="1"/>
    <col min="7" max="7" width="24.7109375" customWidth="1"/>
    <col min="8" max="8" width="30.7109375" customWidth="1"/>
    <col min="9" max="10" width="24.7109375" customWidth="1"/>
  </cols>
  <sheetData>
    <row r="1" spans="1:8" x14ac:dyDescent="0.25">
      <c r="A1" s="41" t="s">
        <v>20</v>
      </c>
      <c r="B1" s="40" t="s">
        <v>5</v>
      </c>
      <c r="C1" s="40" t="s">
        <v>7</v>
      </c>
      <c r="D1" s="40" t="s">
        <v>22</v>
      </c>
      <c r="E1" s="40" t="s">
        <v>21</v>
      </c>
      <c r="F1" s="40" t="s">
        <v>653</v>
      </c>
      <c r="G1" s="42" t="s">
        <v>654</v>
      </c>
    </row>
    <row r="2" spans="1:8" ht="96" customHeight="1" x14ac:dyDescent="0.25">
      <c r="A2" s="43" t="s">
        <v>84</v>
      </c>
      <c r="B2" s="2" t="s">
        <v>650</v>
      </c>
      <c r="C2" s="2"/>
      <c r="D2" s="2"/>
      <c r="E2" s="2"/>
      <c r="F2" s="2" t="s">
        <v>655</v>
      </c>
      <c r="G2" s="44"/>
      <c r="H2" s="50"/>
    </row>
    <row r="3" spans="1:8" ht="96" customHeight="1" x14ac:dyDescent="0.25">
      <c r="A3" s="43" t="s">
        <v>84</v>
      </c>
      <c r="B3" s="3" t="s">
        <v>1</v>
      </c>
      <c r="C3" s="2">
        <v>32</v>
      </c>
      <c r="D3" s="3" t="s">
        <v>11</v>
      </c>
      <c r="E3" s="4" t="s">
        <v>8</v>
      </c>
      <c r="F3" s="2" t="s">
        <v>656</v>
      </c>
      <c r="G3" s="45"/>
      <c r="H3" s="50"/>
    </row>
    <row r="4" spans="1:8" ht="96" customHeight="1" x14ac:dyDescent="0.25">
      <c r="A4" s="43" t="s">
        <v>84</v>
      </c>
      <c r="B4" s="3" t="s">
        <v>95</v>
      </c>
      <c r="C4" s="2">
        <v>8</v>
      </c>
      <c r="D4" s="3" t="s">
        <v>12</v>
      </c>
      <c r="E4" s="4" t="s">
        <v>96</v>
      </c>
      <c r="F4" s="2" t="s">
        <v>657</v>
      </c>
      <c r="G4" s="45"/>
      <c r="H4" s="50"/>
    </row>
    <row r="5" spans="1:8" ht="96" customHeight="1" x14ac:dyDescent="0.25">
      <c r="A5" s="43" t="s">
        <v>83</v>
      </c>
      <c r="B5" s="2" t="s">
        <v>650</v>
      </c>
      <c r="C5" s="2"/>
      <c r="D5" s="2"/>
      <c r="E5" s="39"/>
      <c r="F5" s="2" t="s">
        <v>658</v>
      </c>
      <c r="G5" s="45"/>
      <c r="H5" s="50"/>
    </row>
    <row r="6" spans="1:8" ht="96" customHeight="1" x14ac:dyDescent="0.25">
      <c r="A6" s="43" t="s">
        <v>83</v>
      </c>
      <c r="B6" s="3" t="s">
        <v>3</v>
      </c>
      <c r="C6" s="2">
        <v>16</v>
      </c>
      <c r="D6" s="3" t="s">
        <v>14</v>
      </c>
      <c r="E6" s="3"/>
      <c r="F6" s="2" t="s">
        <v>659</v>
      </c>
      <c r="G6" s="44"/>
      <c r="H6" s="50"/>
    </row>
    <row r="7" spans="1:8" ht="96" customHeight="1" x14ac:dyDescent="0.25">
      <c r="A7" s="43" t="s">
        <v>83</v>
      </c>
      <c r="B7" s="3" t="s">
        <v>4</v>
      </c>
      <c r="C7" s="2">
        <v>4</v>
      </c>
      <c r="D7" s="3" t="s">
        <v>15</v>
      </c>
      <c r="E7" s="3"/>
      <c r="F7" s="2" t="s">
        <v>660</v>
      </c>
      <c r="G7" s="44"/>
      <c r="H7" s="50"/>
    </row>
    <row r="8" spans="1:8" ht="96" customHeight="1" x14ac:dyDescent="0.25">
      <c r="A8" s="43" t="s">
        <v>83</v>
      </c>
      <c r="B8" s="3" t="s">
        <v>6</v>
      </c>
      <c r="C8" s="2">
        <v>4</v>
      </c>
      <c r="D8" s="3" t="s">
        <v>15</v>
      </c>
      <c r="E8" s="3"/>
      <c r="F8" s="2" t="s">
        <v>661</v>
      </c>
      <c r="G8" s="44"/>
      <c r="H8" s="50"/>
    </row>
    <row r="9" spans="1:8" ht="96" customHeight="1" x14ac:dyDescent="0.25">
      <c r="A9" s="43" t="s">
        <v>102</v>
      </c>
      <c r="B9" s="2" t="s">
        <v>650</v>
      </c>
      <c r="C9" s="2"/>
      <c r="D9" s="2"/>
      <c r="E9" s="2"/>
      <c r="F9" s="2" t="s">
        <v>662</v>
      </c>
      <c r="G9" s="44"/>
      <c r="H9" s="50"/>
    </row>
    <row r="10" spans="1:8" ht="96" customHeight="1" x14ac:dyDescent="0.25">
      <c r="A10" s="43" t="s">
        <v>102</v>
      </c>
      <c r="B10" s="3" t="s">
        <v>100</v>
      </c>
      <c r="C10" s="2">
        <v>32</v>
      </c>
      <c r="D10" s="2" t="s">
        <v>101</v>
      </c>
      <c r="E10" s="2"/>
      <c r="F10" s="2" t="s">
        <v>663</v>
      </c>
      <c r="G10" s="44"/>
      <c r="H10" s="50"/>
    </row>
    <row r="11" spans="1:8" ht="96" customHeight="1" x14ac:dyDescent="0.25">
      <c r="A11" s="43" t="s">
        <v>638</v>
      </c>
      <c r="B11" s="2" t="s">
        <v>650</v>
      </c>
      <c r="C11" s="2"/>
      <c r="D11" s="2"/>
      <c r="E11" s="2"/>
      <c r="F11" s="2" t="s">
        <v>664</v>
      </c>
      <c r="G11" s="44"/>
      <c r="H11" s="50"/>
    </row>
    <row r="12" spans="1:8" ht="96" customHeight="1" x14ac:dyDescent="0.25">
      <c r="A12" s="43" t="s">
        <v>638</v>
      </c>
      <c r="B12" s="3" t="s">
        <v>111</v>
      </c>
      <c r="C12" s="3" t="s">
        <v>644</v>
      </c>
      <c r="D12" s="2"/>
      <c r="E12" s="2"/>
      <c r="F12" s="2" t="s">
        <v>665</v>
      </c>
      <c r="G12" s="44"/>
      <c r="H12" s="50"/>
    </row>
    <row r="13" spans="1:8" ht="96" customHeight="1" x14ac:dyDescent="0.25">
      <c r="A13" s="43" t="s">
        <v>638</v>
      </c>
      <c r="B13" s="3" t="s">
        <v>640</v>
      </c>
      <c r="C13" s="3" t="s">
        <v>645</v>
      </c>
      <c r="D13" s="2"/>
      <c r="E13" s="2"/>
      <c r="F13" s="2" t="s">
        <v>666</v>
      </c>
      <c r="G13" s="44"/>
      <c r="H13" s="50"/>
    </row>
    <row r="14" spans="1:8" ht="96" customHeight="1" x14ac:dyDescent="0.25">
      <c r="A14" s="43" t="s">
        <v>638</v>
      </c>
      <c r="B14" s="3" t="s">
        <v>641</v>
      </c>
      <c r="C14" s="3" t="s">
        <v>646</v>
      </c>
      <c r="D14" s="2"/>
      <c r="E14" s="2"/>
      <c r="F14" s="2" t="s">
        <v>667</v>
      </c>
      <c r="G14" s="44"/>
      <c r="H14" s="50"/>
    </row>
    <row r="15" spans="1:8" ht="96" customHeight="1" x14ac:dyDescent="0.25">
      <c r="A15" s="43" t="s">
        <v>638</v>
      </c>
      <c r="B15" s="3" t="s">
        <v>642</v>
      </c>
      <c r="C15" s="3" t="s">
        <v>651</v>
      </c>
      <c r="D15" s="2"/>
      <c r="E15" s="2"/>
      <c r="F15" s="2" t="s">
        <v>668</v>
      </c>
      <c r="G15" s="44"/>
      <c r="H15" s="50"/>
    </row>
    <row r="16" spans="1:8" ht="96" customHeight="1" x14ac:dyDescent="0.25">
      <c r="A16" s="43" t="s">
        <v>638</v>
      </c>
      <c r="B16" s="3" t="s">
        <v>643</v>
      </c>
      <c r="C16" s="3" t="s">
        <v>652</v>
      </c>
      <c r="D16" s="2"/>
      <c r="E16" s="2"/>
      <c r="F16" s="2" t="s">
        <v>669</v>
      </c>
      <c r="G16" s="44"/>
      <c r="H16" s="50"/>
    </row>
    <row r="17" spans="1:10" ht="96" customHeight="1" x14ac:dyDescent="0.25">
      <c r="A17" s="43" t="s">
        <v>638</v>
      </c>
      <c r="B17" s="3" t="s">
        <v>693</v>
      </c>
      <c r="C17" s="3" t="s">
        <v>695</v>
      </c>
      <c r="D17" s="2"/>
      <c r="E17" s="2"/>
      <c r="F17" s="2" t="s">
        <v>694</v>
      </c>
      <c r="G17" s="44"/>
      <c r="H17" s="50"/>
    </row>
    <row r="18" spans="1:10" ht="96" customHeight="1" x14ac:dyDescent="0.25">
      <c r="A18" s="43" t="s">
        <v>126</v>
      </c>
      <c r="B18" s="2" t="s">
        <v>650</v>
      </c>
      <c r="C18" s="2"/>
      <c r="D18" s="2"/>
      <c r="E18" s="2"/>
      <c r="F18" s="2" t="s">
        <v>670</v>
      </c>
      <c r="G18" s="44"/>
      <c r="H18" s="50"/>
    </row>
    <row r="19" spans="1:10" ht="96" customHeight="1" x14ac:dyDescent="0.25">
      <c r="A19" s="43" t="s">
        <v>126</v>
      </c>
      <c r="B19" s="3" t="s">
        <v>131</v>
      </c>
      <c r="C19" s="2">
        <v>2</v>
      </c>
      <c r="D19" s="3" t="s">
        <v>135</v>
      </c>
      <c r="E19" s="2"/>
      <c r="F19" s="2" t="s">
        <v>671</v>
      </c>
      <c r="G19" s="44"/>
      <c r="H19" s="50"/>
    </row>
    <row r="20" spans="1:10" ht="96" customHeight="1" x14ac:dyDescent="0.25">
      <c r="A20" s="43" t="s">
        <v>126</v>
      </c>
      <c r="B20" s="3" t="s">
        <v>130</v>
      </c>
      <c r="C20" s="2">
        <v>8</v>
      </c>
      <c r="D20" s="3" t="s">
        <v>134</v>
      </c>
      <c r="E20" s="2"/>
      <c r="F20" s="2" t="s">
        <v>672</v>
      </c>
      <c r="G20" s="44"/>
      <c r="H20" s="50"/>
    </row>
    <row r="21" spans="1:10" ht="96" customHeight="1" x14ac:dyDescent="0.25">
      <c r="A21" s="46"/>
      <c r="B21" s="5" t="s">
        <v>674</v>
      </c>
      <c r="C21" s="7"/>
      <c r="D21" s="7"/>
      <c r="E21" s="7"/>
      <c r="F21" s="7" t="s">
        <v>673</v>
      </c>
      <c r="G21" s="47"/>
      <c r="H21" s="50"/>
    </row>
    <row r="23" spans="1:10" x14ac:dyDescent="0.25">
      <c r="A23" s="41" t="s">
        <v>23</v>
      </c>
      <c r="B23" s="40" t="s">
        <v>26</v>
      </c>
      <c r="C23" s="40" t="s">
        <v>29</v>
      </c>
      <c r="D23" s="40" t="s">
        <v>27</v>
      </c>
      <c r="E23" s="40" t="s">
        <v>28</v>
      </c>
      <c r="F23" s="40" t="s">
        <v>653</v>
      </c>
      <c r="G23" s="42" t="s">
        <v>654</v>
      </c>
    </row>
    <row r="24" spans="1:10" ht="96" customHeight="1" x14ac:dyDescent="0.25">
      <c r="A24" s="54" t="s">
        <v>650</v>
      </c>
      <c r="B24" s="2"/>
      <c r="C24" s="2"/>
      <c r="D24" s="2"/>
      <c r="E24" s="2"/>
      <c r="F24" s="2" t="s">
        <v>675</v>
      </c>
      <c r="G24" s="44"/>
      <c r="H24" s="50"/>
    </row>
    <row r="25" spans="1:10" ht="96" customHeight="1" x14ac:dyDescent="0.25">
      <c r="A25" s="54" t="s">
        <v>627</v>
      </c>
      <c r="B25" s="2" t="s">
        <v>632</v>
      </c>
      <c r="C25" s="2" t="s">
        <v>625</v>
      </c>
      <c r="D25" s="2"/>
      <c r="E25" s="2"/>
      <c r="F25" s="2" t="s">
        <v>676</v>
      </c>
      <c r="G25" s="44"/>
      <c r="H25" s="50"/>
    </row>
    <row r="26" spans="1:10" ht="96" customHeight="1" x14ac:dyDescent="0.25">
      <c r="A26" s="54" t="s">
        <v>628</v>
      </c>
      <c r="B26" s="2" t="s">
        <v>632</v>
      </c>
      <c r="C26" s="2" t="s">
        <v>625</v>
      </c>
      <c r="D26" s="2"/>
      <c r="E26" s="2"/>
      <c r="F26" s="2" t="s">
        <v>677</v>
      </c>
      <c r="G26" s="44"/>
      <c r="H26" s="50"/>
    </row>
    <row r="27" spans="1:10" ht="96" customHeight="1" x14ac:dyDescent="0.25">
      <c r="A27" s="54" t="s">
        <v>624</v>
      </c>
      <c r="B27" s="2" t="s">
        <v>632</v>
      </c>
      <c r="C27" s="2" t="s">
        <v>625</v>
      </c>
      <c r="D27" s="2"/>
      <c r="E27" s="2"/>
      <c r="F27" s="2" t="s">
        <v>678</v>
      </c>
      <c r="G27" s="44"/>
      <c r="H27" s="50"/>
    </row>
    <row r="28" spans="1:10" ht="96" customHeight="1" x14ac:dyDescent="0.25">
      <c r="A28" s="55" t="s">
        <v>629</v>
      </c>
      <c r="B28" s="7" t="s">
        <v>632</v>
      </c>
      <c r="C28" s="7" t="s">
        <v>625</v>
      </c>
      <c r="D28" s="7"/>
      <c r="E28" s="7"/>
      <c r="F28" s="7" t="s">
        <v>679</v>
      </c>
      <c r="G28" s="47"/>
      <c r="H28" s="50"/>
    </row>
    <row r="30" spans="1:10" x14ac:dyDescent="0.25">
      <c r="A30" s="1" t="s">
        <v>36</v>
      </c>
      <c r="B30" s="1" t="s">
        <v>13</v>
      </c>
      <c r="C30" s="1" t="s">
        <v>19</v>
      </c>
      <c r="D30" s="1" t="s">
        <v>24</v>
      </c>
      <c r="E30" s="1" t="s">
        <v>91</v>
      </c>
      <c r="F30" s="1" t="s">
        <v>25</v>
      </c>
      <c r="G30" s="1" t="s">
        <v>46</v>
      </c>
      <c r="H30" s="1" t="s">
        <v>201</v>
      </c>
      <c r="I30" s="1" t="s">
        <v>653</v>
      </c>
      <c r="J30" s="1" t="s">
        <v>654</v>
      </c>
    </row>
    <row r="31" spans="1:10" ht="90" customHeight="1" x14ac:dyDescent="0.25">
      <c r="A31" s="2"/>
      <c r="B31" s="2"/>
      <c r="C31" s="2"/>
      <c r="D31" s="2"/>
      <c r="E31" s="2"/>
      <c r="F31" s="2"/>
      <c r="G31" s="2"/>
      <c r="H31" s="2"/>
      <c r="I31" s="2" t="s">
        <v>680</v>
      </c>
      <c r="J31" s="2"/>
    </row>
    <row r="32" spans="1:10" ht="200.1" customHeight="1" x14ac:dyDescent="0.25">
      <c r="A32" s="2" t="s">
        <v>34</v>
      </c>
      <c r="B32" s="2" t="s">
        <v>41</v>
      </c>
      <c r="C32" s="2" t="s">
        <v>43</v>
      </c>
      <c r="D32" s="2" t="s">
        <v>92</v>
      </c>
      <c r="E32" s="2" t="s">
        <v>42</v>
      </c>
      <c r="F32" s="2" t="s">
        <v>33</v>
      </c>
      <c r="G32" s="2" t="s">
        <v>44</v>
      </c>
      <c r="H32" s="2">
        <v>1</v>
      </c>
      <c r="I32" s="2" t="s">
        <v>681</v>
      </c>
      <c r="J32" s="2"/>
    </row>
    <row r="33" spans="1:10" ht="200.1" customHeight="1" x14ac:dyDescent="0.25">
      <c r="A33" s="2" t="s">
        <v>37</v>
      </c>
      <c r="B33" s="2" t="s">
        <v>41</v>
      </c>
      <c r="C33" s="2" t="s">
        <v>43</v>
      </c>
      <c r="D33" s="2" t="s">
        <v>92</v>
      </c>
      <c r="E33" s="2" t="s">
        <v>42</v>
      </c>
      <c r="F33" s="2" t="s">
        <v>33</v>
      </c>
      <c r="G33" s="2" t="s">
        <v>44</v>
      </c>
      <c r="H33" s="2">
        <v>1</v>
      </c>
      <c r="I33" s="2" t="s">
        <v>682</v>
      </c>
      <c r="J33" s="2"/>
    </row>
    <row r="34" spans="1:10" ht="200.1" customHeight="1" x14ac:dyDescent="0.25">
      <c r="A34" s="2" t="s">
        <v>35</v>
      </c>
      <c r="B34" s="2" t="s">
        <v>41</v>
      </c>
      <c r="C34" s="2"/>
      <c r="D34" s="2"/>
      <c r="E34" s="2"/>
      <c r="F34" s="2"/>
      <c r="G34" s="2"/>
      <c r="H34" s="2">
        <v>1</v>
      </c>
      <c r="I34" s="2" t="s">
        <v>683</v>
      </c>
      <c r="J34" s="2"/>
    </row>
    <row r="37" spans="1:10" x14ac:dyDescent="0.25">
      <c r="A37" s="1" t="s">
        <v>47</v>
      </c>
      <c r="B37" s="1" t="s">
        <v>13</v>
      </c>
      <c r="C37" s="1" t="s">
        <v>19</v>
      </c>
    </row>
    <row r="38" spans="1:10" x14ac:dyDescent="0.25">
      <c r="A38" s="1" t="s">
        <v>52</v>
      </c>
      <c r="B38" s="1" t="s">
        <v>54</v>
      </c>
      <c r="C38" s="1" t="s">
        <v>55</v>
      </c>
    </row>
    <row r="39" spans="1:10" x14ac:dyDescent="0.25">
      <c r="A39" s="1" t="s">
        <v>50</v>
      </c>
      <c r="B39" s="1" t="s">
        <v>53</v>
      </c>
      <c r="C39" s="1" t="s">
        <v>55</v>
      </c>
    </row>
    <row r="42" spans="1:10" x14ac:dyDescent="0.25">
      <c r="A42" s="6" t="s">
        <v>60</v>
      </c>
      <c r="B42" s="1" t="s">
        <v>201</v>
      </c>
      <c r="C42" s="1" t="s">
        <v>19</v>
      </c>
      <c r="D42" s="1" t="s">
        <v>24</v>
      </c>
      <c r="E42" s="1" t="s">
        <v>25</v>
      </c>
      <c r="F42" t="s">
        <v>46</v>
      </c>
    </row>
    <row r="43" spans="1:10" x14ac:dyDescent="0.25">
      <c r="A43" s="6" t="s">
        <v>59</v>
      </c>
      <c r="B43" s="1">
        <v>0</v>
      </c>
    </row>
    <row r="44" spans="1:10" x14ac:dyDescent="0.25">
      <c r="A44" s="6" t="s">
        <v>62</v>
      </c>
      <c r="B44" s="1">
        <v>2</v>
      </c>
    </row>
    <row r="45" spans="1:10" x14ac:dyDescent="0.25">
      <c r="A45" s="6" t="s">
        <v>66</v>
      </c>
      <c r="B45" s="1">
        <v>3</v>
      </c>
    </row>
    <row r="46" spans="1:10" x14ac:dyDescent="0.25">
      <c r="A46" s="6"/>
    </row>
    <row r="48" spans="1:10" x14ac:dyDescent="0.25">
      <c r="A48" s="1" t="s">
        <v>60</v>
      </c>
      <c r="B48" s="1" t="s">
        <v>201</v>
      </c>
      <c r="C48" s="1" t="s">
        <v>19</v>
      </c>
      <c r="D48" s="1" t="s">
        <v>24</v>
      </c>
      <c r="E48" s="1" t="s">
        <v>25</v>
      </c>
      <c r="F48" t="s">
        <v>46</v>
      </c>
    </row>
    <row r="49" spans="1:8" x14ac:dyDescent="0.25">
      <c r="A49" s="6" t="s">
        <v>67</v>
      </c>
      <c r="B49" s="1">
        <v>0</v>
      </c>
    </row>
    <row r="50" spans="1:8" x14ac:dyDescent="0.25">
      <c r="A50" s="6" t="s">
        <v>68</v>
      </c>
      <c r="B50" s="1">
        <v>2</v>
      </c>
    </row>
    <row r="51" spans="1:8" x14ac:dyDescent="0.25">
      <c r="A51" s="6" t="s">
        <v>69</v>
      </c>
      <c r="B51" s="1">
        <v>3</v>
      </c>
    </row>
    <row r="52" spans="1:8" x14ac:dyDescent="0.25">
      <c r="A52" s="6" t="s">
        <v>206</v>
      </c>
      <c r="B52" s="1">
        <v>2</v>
      </c>
    </row>
    <row r="53" spans="1:8" x14ac:dyDescent="0.25">
      <c r="A53" s="6" t="s">
        <v>207</v>
      </c>
      <c r="B53" s="1">
        <v>1</v>
      </c>
    </row>
    <row r="55" spans="1:8" x14ac:dyDescent="0.25">
      <c r="A55" s="1" t="s">
        <v>60</v>
      </c>
      <c r="B55" s="1" t="s">
        <v>201</v>
      </c>
      <c r="C55" s="1" t="s">
        <v>19</v>
      </c>
      <c r="D55" s="1" t="s">
        <v>24</v>
      </c>
      <c r="E55" s="1" t="s">
        <v>25</v>
      </c>
      <c r="F55" t="s">
        <v>46</v>
      </c>
    </row>
    <row r="56" spans="1:8" x14ac:dyDescent="0.25">
      <c r="A56" s="6" t="s">
        <v>109</v>
      </c>
      <c r="B56" s="1">
        <v>0</v>
      </c>
    </row>
    <row r="57" spans="1:8" x14ac:dyDescent="0.25">
      <c r="A57" s="6" t="s">
        <v>107</v>
      </c>
      <c r="B57" s="1">
        <v>2</v>
      </c>
    </row>
    <row r="58" spans="1:8" x14ac:dyDescent="0.25">
      <c r="A58" s="6" t="s">
        <v>108</v>
      </c>
      <c r="B58" s="1">
        <v>3</v>
      </c>
    </row>
    <row r="61" spans="1:8" x14ac:dyDescent="0.25">
      <c r="A61" s="51" t="s">
        <v>72</v>
      </c>
      <c r="B61" s="52" t="s">
        <v>13</v>
      </c>
      <c r="C61" s="52" t="s">
        <v>19</v>
      </c>
      <c r="D61" s="52" t="s">
        <v>24</v>
      </c>
      <c r="E61" s="52" t="s">
        <v>201</v>
      </c>
      <c r="F61" s="52" t="s">
        <v>653</v>
      </c>
      <c r="G61" s="49" t="s">
        <v>654</v>
      </c>
    </row>
    <row r="62" spans="1:8" ht="159.94999999999999" customHeight="1" x14ac:dyDescent="0.25">
      <c r="A62" s="3"/>
      <c r="B62" s="2"/>
      <c r="C62" s="2"/>
      <c r="D62" s="2"/>
      <c r="E62" s="2"/>
      <c r="F62" s="44" t="s">
        <v>684</v>
      </c>
      <c r="G62" s="48"/>
      <c r="H62" s="50"/>
    </row>
    <row r="63" spans="1:8" ht="159.94999999999999" customHeight="1" x14ac:dyDescent="0.25">
      <c r="A63" s="53" t="s">
        <v>164</v>
      </c>
      <c r="B63" s="2" t="s">
        <v>165</v>
      </c>
      <c r="C63" s="2"/>
      <c r="D63" s="2"/>
      <c r="E63" s="2">
        <v>2</v>
      </c>
      <c r="F63" s="44" t="s">
        <v>685</v>
      </c>
      <c r="G63" s="48"/>
      <c r="H63" s="50"/>
    </row>
    <row r="64" spans="1:8" ht="159.94999999999999" customHeight="1" x14ac:dyDescent="0.25">
      <c r="A64" s="53" t="s">
        <v>635</v>
      </c>
      <c r="B64" s="2" t="s">
        <v>165</v>
      </c>
      <c r="C64" s="2"/>
      <c r="D64" s="2"/>
      <c r="E64" s="2">
        <v>2</v>
      </c>
      <c r="F64" s="44" t="s">
        <v>686</v>
      </c>
      <c r="G64" s="48"/>
      <c r="H64" s="50"/>
    </row>
    <row r="65" spans="1:8" ht="159.94999999999999" customHeight="1" x14ac:dyDescent="0.25">
      <c r="A65" s="3" t="s">
        <v>202</v>
      </c>
      <c r="B65" s="2" t="s">
        <v>166</v>
      </c>
      <c r="C65" s="2"/>
      <c r="D65" s="2"/>
      <c r="E65" s="2">
        <v>5</v>
      </c>
      <c r="F65" s="44" t="s">
        <v>687</v>
      </c>
      <c r="G65" s="48"/>
      <c r="H65" s="50"/>
    </row>
    <row r="66" spans="1:8" ht="159.94999999999999" customHeight="1" x14ac:dyDescent="0.25">
      <c r="A66" s="3" t="s">
        <v>203</v>
      </c>
      <c r="B66" s="2" t="s">
        <v>166</v>
      </c>
      <c r="C66" s="2" t="s">
        <v>167</v>
      </c>
      <c r="D66" s="2"/>
      <c r="E66" s="2">
        <v>6</v>
      </c>
      <c r="F66" s="44" t="s">
        <v>688</v>
      </c>
      <c r="G66" s="48"/>
      <c r="H66" s="50"/>
    </row>
    <row r="67" spans="1:8" ht="159.94999999999999" customHeight="1" x14ac:dyDescent="0.25">
      <c r="A67" s="3" t="s">
        <v>204</v>
      </c>
      <c r="B67" s="2" t="s">
        <v>166</v>
      </c>
      <c r="C67" s="2" t="s">
        <v>168</v>
      </c>
      <c r="D67" s="2"/>
      <c r="E67" s="2">
        <v>10</v>
      </c>
      <c r="F67" s="44" t="s">
        <v>689</v>
      </c>
      <c r="G67" s="48"/>
      <c r="H67" s="50"/>
    </row>
    <row r="68" spans="1:8" ht="159.94999999999999" customHeight="1" x14ac:dyDescent="0.25">
      <c r="A68" s="3" t="s">
        <v>205</v>
      </c>
      <c r="B68" s="2" t="s">
        <v>166</v>
      </c>
      <c r="C68" s="2" t="s">
        <v>163</v>
      </c>
      <c r="D68" s="2" t="s">
        <v>168</v>
      </c>
      <c r="E68" s="2">
        <v>13</v>
      </c>
      <c r="F68" s="44" t="s">
        <v>690</v>
      </c>
      <c r="G68" s="48"/>
      <c r="H68" s="50"/>
    </row>
    <row r="69" spans="1:8" ht="159.94999999999999" customHeight="1" x14ac:dyDescent="0.25">
      <c r="A69" s="3" t="s">
        <v>169</v>
      </c>
      <c r="B69" s="2" t="s">
        <v>165</v>
      </c>
      <c r="C69" s="2" t="s">
        <v>163</v>
      </c>
      <c r="D69" s="2"/>
      <c r="E69" s="2">
        <v>7</v>
      </c>
      <c r="F69" s="44" t="s">
        <v>691</v>
      </c>
      <c r="G69" s="48"/>
      <c r="H69" s="50"/>
    </row>
    <row r="70" spans="1:8" ht="159.94999999999999" customHeight="1" x14ac:dyDescent="0.25">
      <c r="A70" s="3" t="s">
        <v>630</v>
      </c>
      <c r="B70" s="2" t="s">
        <v>165</v>
      </c>
      <c r="C70" s="2" t="s">
        <v>631</v>
      </c>
      <c r="D70" s="2"/>
      <c r="E70" s="2">
        <v>6</v>
      </c>
      <c r="F70" s="44" t="s">
        <v>692</v>
      </c>
      <c r="G70" s="48"/>
      <c r="H70" s="50"/>
    </row>
    <row r="72" spans="1:8" x14ac:dyDescent="0.25">
      <c r="A72" s="1" t="s">
        <v>141</v>
      </c>
      <c r="B72" s="1" t="s">
        <v>13</v>
      </c>
      <c r="C72" s="1" t="s">
        <v>19</v>
      </c>
      <c r="D72" s="1" t="s">
        <v>24</v>
      </c>
    </row>
    <row r="73" spans="1:8" x14ac:dyDescent="0.25">
      <c r="A73" s="1" t="s">
        <v>127</v>
      </c>
      <c r="B73" s="1" t="s">
        <v>137</v>
      </c>
      <c r="C73" s="1" t="s">
        <v>138</v>
      </c>
    </row>
    <row r="74" spans="1:8" x14ac:dyDescent="0.25">
      <c r="A74" s="1" t="s">
        <v>128</v>
      </c>
      <c r="B74" s="1" t="s">
        <v>139</v>
      </c>
      <c r="C74" s="1" t="s">
        <v>140</v>
      </c>
    </row>
    <row r="77" spans="1:8" x14ac:dyDescent="0.25">
      <c r="A77" s="1" t="s">
        <v>113</v>
      </c>
      <c r="B77" s="1" t="s">
        <v>136</v>
      </c>
      <c r="C77" s="1" t="s">
        <v>143</v>
      </c>
      <c r="D77" s="1" t="s">
        <v>13</v>
      </c>
      <c r="E77" s="1" t="s">
        <v>19</v>
      </c>
    </row>
    <row r="78" spans="1:8" x14ac:dyDescent="0.25">
      <c r="A78" s="1" t="s">
        <v>117</v>
      </c>
      <c r="B78" s="1" t="s">
        <v>116</v>
      </c>
    </row>
    <row r="79" spans="1:8" x14ac:dyDescent="0.25">
      <c r="A79" s="1" t="s">
        <v>115</v>
      </c>
      <c r="B79" s="1" t="s">
        <v>116</v>
      </c>
      <c r="C79" s="1" t="s">
        <v>119</v>
      </c>
      <c r="D79" s="1" t="s">
        <v>142</v>
      </c>
      <c r="E79" s="1" t="s">
        <v>633</v>
      </c>
    </row>
    <row r="80" spans="1:8" x14ac:dyDescent="0.25">
      <c r="A80" s="1" t="s">
        <v>213</v>
      </c>
      <c r="B80" s="1" t="s">
        <v>215</v>
      </c>
    </row>
    <row r="81" spans="1:5" x14ac:dyDescent="0.25">
      <c r="A81" s="1" t="s">
        <v>120</v>
      </c>
      <c r="B81" s="1" t="s">
        <v>118</v>
      </c>
      <c r="C81" s="1" t="s">
        <v>121</v>
      </c>
      <c r="D81" s="1" t="s">
        <v>212</v>
      </c>
      <c r="E81" s="11" t="s">
        <v>214</v>
      </c>
    </row>
    <row r="84" spans="1:5" x14ac:dyDescent="0.25">
      <c r="A84" s="6" t="s">
        <v>159</v>
      </c>
      <c r="B84" s="1" t="s">
        <v>13</v>
      </c>
      <c r="C84" s="1" t="s">
        <v>19</v>
      </c>
      <c r="D84" s="1" t="s">
        <v>24</v>
      </c>
    </row>
    <row r="85" spans="1:5" x14ac:dyDescent="0.25">
      <c r="A85" s="6" t="s">
        <v>157</v>
      </c>
    </row>
    <row r="86" spans="1:5" x14ac:dyDescent="0.25">
      <c r="A86" s="6" t="s">
        <v>158</v>
      </c>
    </row>
    <row r="87" spans="1:5" x14ac:dyDescent="0.25">
      <c r="A87" s="6" t="s">
        <v>155</v>
      </c>
    </row>
    <row r="88" spans="1:5" x14ac:dyDescent="0.25">
      <c r="A88" s="6" t="s">
        <v>154</v>
      </c>
    </row>
    <row r="89" spans="1:5" x14ac:dyDescent="0.25">
      <c r="A89" s="6" t="s">
        <v>153</v>
      </c>
    </row>
    <row r="90" spans="1:5" x14ac:dyDescent="0.25">
      <c r="A90" s="6" t="s">
        <v>152</v>
      </c>
    </row>
    <row r="91" spans="1:5" x14ac:dyDescent="0.25">
      <c r="A91" s="6" t="s">
        <v>151</v>
      </c>
    </row>
    <row r="92" spans="1:5" x14ac:dyDescent="0.25">
      <c r="A92" s="6" t="s">
        <v>156</v>
      </c>
    </row>
    <row r="93" spans="1:5" x14ac:dyDescent="0.25">
      <c r="A93" s="6" t="s">
        <v>634</v>
      </c>
    </row>
    <row r="94" spans="1:5" x14ac:dyDescent="0.25">
      <c r="A94" s="6" t="s">
        <v>150</v>
      </c>
    </row>
  </sheetData>
  <phoneticPr fontId="16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2051" r:id="rId4">
          <objectPr defaultSize="0" autoPict="0" altText="Два ввода =220 В от ЩПТ объекта с АВР в составе шкафа и сервисный ввод 50 Гц 220 В от ЩСН объекта" r:id="rId5">
            <anchor moveWithCells="1">
              <from>
                <xdr:col>6</xdr:col>
                <xdr:colOff>123825</xdr:colOff>
                <xdr:row>68</xdr:row>
                <xdr:rowOff>57150</xdr:rowOff>
              </from>
              <to>
                <xdr:col>6</xdr:col>
                <xdr:colOff>1533525</xdr:colOff>
                <xdr:row>68</xdr:row>
                <xdr:rowOff>1971675</xdr:rowOff>
              </to>
            </anchor>
          </objectPr>
        </oleObject>
      </mc:Choice>
      <mc:Fallback>
        <oleObject progId="Visio.Drawing.15" shapeId="2051" r:id="rId4"/>
      </mc:Fallback>
    </mc:AlternateContent>
    <mc:AlternateContent xmlns:mc="http://schemas.openxmlformats.org/markup-compatibility/2006">
      <mc:Choice Requires="x14">
        <oleObject progId="Visio.Drawing.15" shapeId="2052" r:id="rId6">
          <objectPr defaultSize="0" autoPict="0" altText="Два ввода 50 Гц 220 В от ЩСН объекта с АВР в составе шкафа и два ввода =220 В от ЩПТ объекта с АВР и Инвертором в составе шкафа" r:id="rId7">
            <anchor moveWithCells="1">
              <from>
                <xdr:col>6</xdr:col>
                <xdr:colOff>152400</xdr:colOff>
                <xdr:row>67</xdr:row>
                <xdr:rowOff>57150</xdr:rowOff>
              </from>
              <to>
                <xdr:col>6</xdr:col>
                <xdr:colOff>1514475</xdr:colOff>
                <xdr:row>67</xdr:row>
                <xdr:rowOff>2000250</xdr:rowOff>
              </to>
            </anchor>
          </objectPr>
        </oleObject>
      </mc:Choice>
      <mc:Fallback>
        <oleObject progId="Visio.Drawing.15" shapeId="2052" r:id="rId6"/>
      </mc:Fallback>
    </mc:AlternateContent>
    <mc:AlternateContent xmlns:mc="http://schemas.openxmlformats.org/markup-compatibility/2006">
      <mc:Choice Requires="x14">
        <oleObject progId="Visio.Drawing.15" shapeId="2053" r:id="rId8">
          <objectPr defaultSize="0" autoPict="0" altText="Два ввода 50 Гц 220 В от ЩСН объекта с АВР в составе шкафа и один ввод =220 В от ЩПТ объекта с Инвертором в составе шкафа" r:id="rId9">
            <anchor moveWithCells="1">
              <from>
                <xdr:col>6</xdr:col>
                <xdr:colOff>28575</xdr:colOff>
                <xdr:row>66</xdr:row>
                <xdr:rowOff>47625</xdr:rowOff>
              </from>
              <to>
                <xdr:col>6</xdr:col>
                <xdr:colOff>1628775</xdr:colOff>
                <xdr:row>66</xdr:row>
                <xdr:rowOff>1962150</xdr:rowOff>
              </to>
            </anchor>
          </objectPr>
        </oleObject>
      </mc:Choice>
      <mc:Fallback>
        <oleObject progId="Visio.Drawing.15" shapeId="2053" r:id="rId8"/>
      </mc:Fallback>
    </mc:AlternateContent>
    <mc:AlternateContent xmlns:mc="http://schemas.openxmlformats.org/markup-compatibility/2006">
      <mc:Choice Requires="x14">
        <oleObject progId="Visio.Drawing.15" shapeId="2054" r:id="rId10">
          <objectPr defaultSize="0" autoPict="0" altText="Два ввода 50 Гц 220 В от ЩСН объекта с АВР и ИБП в составе шкафа" r:id="rId11">
            <anchor moveWithCells="1">
              <from>
                <xdr:col>6</xdr:col>
                <xdr:colOff>323850</xdr:colOff>
                <xdr:row>65</xdr:row>
                <xdr:rowOff>76200</xdr:rowOff>
              </from>
              <to>
                <xdr:col>6</xdr:col>
                <xdr:colOff>1343025</xdr:colOff>
                <xdr:row>65</xdr:row>
                <xdr:rowOff>1971675</xdr:rowOff>
              </to>
            </anchor>
          </objectPr>
        </oleObject>
      </mc:Choice>
      <mc:Fallback>
        <oleObject progId="Visio.Drawing.15" shapeId="2054" r:id="rId10"/>
      </mc:Fallback>
    </mc:AlternateContent>
    <mc:AlternateContent xmlns:mc="http://schemas.openxmlformats.org/markup-compatibility/2006">
      <mc:Choice Requires="x14">
        <oleObject progId="Visio.Drawing.15" shapeId="2055" r:id="rId12">
          <objectPr defaultSize="0" autoPict="0" altText="Два ввода 50 Гц 220 В от ЩСН объекта с АВР в составе шкафа" r:id="rId13">
            <anchor moveWithCells="1">
              <from>
                <xdr:col>6</xdr:col>
                <xdr:colOff>485775</xdr:colOff>
                <xdr:row>64</xdr:row>
                <xdr:rowOff>76200</xdr:rowOff>
              </from>
              <to>
                <xdr:col>6</xdr:col>
                <xdr:colOff>1181100</xdr:colOff>
                <xdr:row>64</xdr:row>
                <xdr:rowOff>1971675</xdr:rowOff>
              </to>
            </anchor>
          </objectPr>
        </oleObject>
      </mc:Choice>
      <mc:Fallback>
        <oleObject progId="Visio.Drawing.15" shapeId="2055" r:id="rId12"/>
      </mc:Fallback>
    </mc:AlternateContent>
    <mc:AlternateContent xmlns:mc="http://schemas.openxmlformats.org/markup-compatibility/2006">
      <mc:Choice Requires="x14">
        <oleObject progId="Visio.Drawing.15" shapeId="2056" r:id="rId14">
          <objectPr defaultSize="0" altText="Один ввод 50 Гц 220 В от ЩСН объекта или источника гарантированного питания" r:id="rId15">
            <anchor moveWithCells="1">
              <from>
                <xdr:col>6</xdr:col>
                <xdr:colOff>209550</xdr:colOff>
                <xdr:row>62</xdr:row>
                <xdr:rowOff>38100</xdr:rowOff>
              </from>
              <to>
                <xdr:col>6</xdr:col>
                <xdr:colOff>1447800</xdr:colOff>
                <xdr:row>62</xdr:row>
                <xdr:rowOff>1962150</xdr:rowOff>
              </to>
            </anchor>
          </objectPr>
        </oleObject>
      </mc:Choice>
      <mc:Fallback>
        <oleObject progId="Visio.Drawing.15" shapeId="2056" r:id="rId14"/>
      </mc:Fallback>
    </mc:AlternateContent>
  </oleObjects>
  <tableParts count="11"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L79"/>
  <sheetViews>
    <sheetView topLeftCell="A43" zoomScale="115" zoomScaleNormal="115" workbookViewId="0">
      <selection activeCell="Z15" sqref="Z15:AO15"/>
    </sheetView>
  </sheetViews>
  <sheetFormatPr defaultRowHeight="15" x14ac:dyDescent="0.25"/>
  <cols>
    <col min="1" max="1" width="27.28515625" bestFit="1" customWidth="1"/>
    <col min="2" max="2" width="12.140625" bestFit="1" customWidth="1"/>
    <col min="3" max="3" width="13" bestFit="1" customWidth="1"/>
    <col min="4" max="7" width="14" bestFit="1" customWidth="1"/>
    <col min="8" max="9" width="20.42578125" bestFit="1" customWidth="1"/>
    <col min="10" max="11" width="30.5703125" bestFit="1" customWidth="1"/>
  </cols>
  <sheetData>
    <row r="1" spans="1:7" x14ac:dyDescent="0.25">
      <c r="A1" s="1" t="s">
        <v>36</v>
      </c>
      <c r="B1" s="1" t="s">
        <v>180</v>
      </c>
      <c r="C1" s="1" t="s">
        <v>181</v>
      </c>
      <c r="D1" s="1" t="s">
        <v>182</v>
      </c>
      <c r="E1" s="1" t="s">
        <v>183</v>
      </c>
      <c r="F1" s="1" t="s">
        <v>184</v>
      </c>
      <c r="G1" s="1" t="s">
        <v>185</v>
      </c>
    </row>
    <row r="2" spans="1:7" x14ac:dyDescent="0.25">
      <c r="A2" s="1" t="s">
        <v>35</v>
      </c>
      <c r="B2" s="10">
        <v>200</v>
      </c>
      <c r="C2" s="8">
        <v>300</v>
      </c>
      <c r="D2" s="8"/>
      <c r="E2" s="8"/>
      <c r="F2" s="9"/>
      <c r="G2" s="9"/>
    </row>
    <row r="3" spans="1:7" x14ac:dyDescent="0.25">
      <c r="A3" s="1" t="s">
        <v>35</v>
      </c>
      <c r="B3" s="10">
        <v>300</v>
      </c>
      <c r="C3" s="8">
        <v>250</v>
      </c>
      <c r="D3" s="8">
        <v>300</v>
      </c>
      <c r="E3" s="8">
        <v>400</v>
      </c>
      <c r="F3" s="9"/>
      <c r="G3" s="9"/>
    </row>
    <row r="4" spans="1:7" x14ac:dyDescent="0.25">
      <c r="A4" s="1" t="s">
        <v>35</v>
      </c>
      <c r="B4" s="10">
        <v>400</v>
      </c>
      <c r="C4" s="8">
        <v>300</v>
      </c>
      <c r="D4" s="8">
        <v>400</v>
      </c>
      <c r="E4" s="8">
        <v>600</v>
      </c>
      <c r="F4" s="9"/>
      <c r="G4" s="9"/>
    </row>
    <row r="5" spans="1:7" x14ac:dyDescent="0.25">
      <c r="A5" s="1" t="s">
        <v>35</v>
      </c>
      <c r="B5" s="10">
        <v>500</v>
      </c>
      <c r="C5" s="8">
        <v>300</v>
      </c>
      <c r="D5" s="8">
        <v>400</v>
      </c>
      <c r="E5" s="8">
        <v>500</v>
      </c>
      <c r="F5" s="8">
        <v>600</v>
      </c>
      <c r="G5" s="9"/>
    </row>
    <row r="6" spans="1:7" x14ac:dyDescent="0.25">
      <c r="A6" s="1" t="s">
        <v>35</v>
      </c>
      <c r="B6" s="10">
        <v>600</v>
      </c>
      <c r="C6" s="8">
        <v>400</v>
      </c>
      <c r="D6" s="8">
        <v>500</v>
      </c>
      <c r="E6" s="8">
        <v>600</v>
      </c>
      <c r="F6" s="9"/>
      <c r="G6" s="9"/>
    </row>
    <row r="7" spans="1:7" x14ac:dyDescent="0.25">
      <c r="A7" s="1" t="s">
        <v>35</v>
      </c>
      <c r="B7" s="10">
        <v>700</v>
      </c>
      <c r="C7" s="8">
        <v>500</v>
      </c>
      <c r="D7" s="8"/>
      <c r="E7" s="8"/>
      <c r="F7" s="9"/>
      <c r="G7" s="9"/>
    </row>
    <row r="8" spans="1:7" x14ac:dyDescent="0.25">
      <c r="A8" s="1" t="s">
        <v>35</v>
      </c>
      <c r="B8" s="10">
        <v>800</v>
      </c>
      <c r="C8" s="8">
        <v>600</v>
      </c>
      <c r="D8" s="8">
        <v>800</v>
      </c>
      <c r="E8" s="8"/>
      <c r="F8" s="9"/>
      <c r="G8" s="9"/>
    </row>
    <row r="9" spans="1:7" x14ac:dyDescent="0.25">
      <c r="A9" s="1" t="s">
        <v>35</v>
      </c>
      <c r="B9" s="10">
        <v>1000</v>
      </c>
      <c r="C9" s="8">
        <v>600</v>
      </c>
      <c r="D9" s="8">
        <v>800</v>
      </c>
      <c r="E9" s="8"/>
      <c r="F9" s="9"/>
      <c r="G9" s="9"/>
    </row>
    <row r="10" spans="1:7" x14ac:dyDescent="0.25">
      <c r="A10" s="1" t="s">
        <v>35</v>
      </c>
      <c r="B10" s="10">
        <v>1200</v>
      </c>
      <c r="C10" s="8">
        <v>600</v>
      </c>
      <c r="D10" s="8">
        <v>800</v>
      </c>
      <c r="E10" s="8"/>
      <c r="F10" s="9"/>
      <c r="G10" s="9"/>
    </row>
    <row r="11" spans="1:7" x14ac:dyDescent="0.25">
      <c r="A11" s="1" t="s">
        <v>35</v>
      </c>
      <c r="B11" s="10">
        <v>1400</v>
      </c>
      <c r="C11" s="8">
        <v>600</v>
      </c>
      <c r="D11" s="8">
        <v>800</v>
      </c>
      <c r="E11" s="8"/>
      <c r="F11" s="9"/>
      <c r="G11" s="9"/>
    </row>
    <row r="12" spans="1:7" x14ac:dyDescent="0.25">
      <c r="A12" s="1" t="s">
        <v>34</v>
      </c>
      <c r="B12" s="10">
        <v>1400</v>
      </c>
      <c r="C12" s="8">
        <v>600</v>
      </c>
      <c r="D12" s="8">
        <v>800</v>
      </c>
      <c r="E12" s="8"/>
      <c r="F12" s="8"/>
      <c r="G12" s="9"/>
    </row>
    <row r="13" spans="1:7" x14ac:dyDescent="0.25">
      <c r="A13" s="1" t="s">
        <v>34</v>
      </c>
      <c r="B13" s="10">
        <v>1600</v>
      </c>
      <c r="C13" s="8">
        <v>600</v>
      </c>
      <c r="D13" s="8">
        <v>800</v>
      </c>
      <c r="E13" s="8"/>
      <c r="F13" s="8"/>
      <c r="G13" s="9"/>
    </row>
    <row r="14" spans="1:7" x14ac:dyDescent="0.25">
      <c r="A14" s="1" t="s">
        <v>34</v>
      </c>
      <c r="B14" s="10">
        <v>1800</v>
      </c>
      <c r="C14" s="8">
        <v>400</v>
      </c>
      <c r="D14" s="8">
        <v>600</v>
      </c>
      <c r="E14" s="8">
        <v>800</v>
      </c>
      <c r="F14" s="8">
        <v>1000</v>
      </c>
      <c r="G14" s="8">
        <v>1200</v>
      </c>
    </row>
    <row r="15" spans="1:7" x14ac:dyDescent="0.25">
      <c r="A15" s="1" t="s">
        <v>34</v>
      </c>
      <c r="B15" s="10">
        <v>2000</v>
      </c>
      <c r="C15" s="8">
        <v>400</v>
      </c>
      <c r="D15" s="8">
        <v>600</v>
      </c>
      <c r="E15" s="8">
        <v>800</v>
      </c>
      <c r="F15" s="8">
        <v>1000</v>
      </c>
      <c r="G15" s="8">
        <v>1200</v>
      </c>
    </row>
    <row r="16" spans="1:7" x14ac:dyDescent="0.25">
      <c r="A16" s="1" t="s">
        <v>34</v>
      </c>
      <c r="B16" s="10">
        <v>2200</v>
      </c>
      <c r="C16" s="8">
        <v>400</v>
      </c>
      <c r="D16" s="8">
        <v>600</v>
      </c>
      <c r="E16" s="8">
        <v>800</v>
      </c>
      <c r="F16" s="8">
        <v>1000</v>
      </c>
      <c r="G16" s="8">
        <v>1200</v>
      </c>
    </row>
    <row r="17" spans="1:12" x14ac:dyDescent="0.25">
      <c r="A17" s="1" t="s">
        <v>37</v>
      </c>
      <c r="B17" s="10">
        <v>1400</v>
      </c>
      <c r="C17" s="8">
        <v>600</v>
      </c>
      <c r="D17" s="8">
        <v>800</v>
      </c>
      <c r="E17" s="8"/>
      <c r="F17" s="8"/>
      <c r="G17" s="8"/>
    </row>
    <row r="18" spans="1:12" x14ac:dyDescent="0.25">
      <c r="A18" s="1" t="s">
        <v>37</v>
      </c>
      <c r="B18" s="10">
        <v>1600</v>
      </c>
      <c r="C18" s="8">
        <v>600</v>
      </c>
      <c r="D18" s="8">
        <v>800</v>
      </c>
      <c r="E18" s="8"/>
      <c r="F18" s="8"/>
      <c r="G18" s="8"/>
    </row>
    <row r="19" spans="1:12" x14ac:dyDescent="0.25">
      <c r="A19" s="1" t="s">
        <v>37</v>
      </c>
      <c r="B19" s="10">
        <v>1800</v>
      </c>
      <c r="C19" s="8">
        <v>400</v>
      </c>
      <c r="D19" s="8">
        <v>600</v>
      </c>
      <c r="E19" s="8">
        <v>800</v>
      </c>
      <c r="F19" s="8">
        <v>1000</v>
      </c>
      <c r="G19" s="8">
        <v>1200</v>
      </c>
    </row>
    <row r="20" spans="1:12" x14ac:dyDescent="0.25">
      <c r="A20" s="1" t="s">
        <v>37</v>
      </c>
      <c r="B20" s="10">
        <v>2000</v>
      </c>
      <c r="C20" s="8">
        <v>400</v>
      </c>
      <c r="D20" s="8">
        <v>600</v>
      </c>
      <c r="E20" s="8">
        <v>800</v>
      </c>
      <c r="F20" s="8">
        <v>1000</v>
      </c>
      <c r="G20" s="8">
        <v>1200</v>
      </c>
    </row>
    <row r="21" spans="1:12" x14ac:dyDescent="0.25">
      <c r="A21" s="1" t="s">
        <v>37</v>
      </c>
      <c r="B21" s="10">
        <v>2200</v>
      </c>
      <c r="C21" s="8">
        <v>400</v>
      </c>
      <c r="D21" s="8">
        <v>600</v>
      </c>
      <c r="E21" s="8">
        <v>800</v>
      </c>
      <c r="F21" s="8">
        <v>1000</v>
      </c>
      <c r="G21" s="8">
        <v>1200</v>
      </c>
    </row>
    <row r="24" spans="1:12" x14ac:dyDescent="0.25">
      <c r="A24" s="1" t="s">
        <v>186</v>
      </c>
      <c r="B24" s="1" t="s">
        <v>187</v>
      </c>
      <c r="C24" s="1" t="s">
        <v>188</v>
      </c>
      <c r="D24" s="1" t="s">
        <v>189</v>
      </c>
      <c r="E24" s="1" t="s">
        <v>190</v>
      </c>
      <c r="F24" s="1" t="s">
        <v>191</v>
      </c>
      <c r="G24" s="1" t="s">
        <v>192</v>
      </c>
      <c r="H24" t="s">
        <v>193</v>
      </c>
      <c r="I24" t="s">
        <v>194</v>
      </c>
      <c r="J24" t="s">
        <v>195</v>
      </c>
      <c r="K24" t="s">
        <v>196</v>
      </c>
      <c r="L24" t="s">
        <v>197</v>
      </c>
    </row>
    <row r="25" spans="1:12" x14ac:dyDescent="0.25">
      <c r="A25" s="1" t="str">
        <f>B12&amp;C12</f>
        <v>1400600</v>
      </c>
      <c r="B25" s="1">
        <v>400</v>
      </c>
      <c r="C25" s="1"/>
      <c r="D25" s="1"/>
      <c r="E25" s="1"/>
      <c r="F25" s="1"/>
      <c r="G25" s="1"/>
      <c r="H25" s="1" t="s">
        <v>41</v>
      </c>
      <c r="I25" t="s">
        <v>43</v>
      </c>
      <c r="J25" s="1"/>
      <c r="K25" s="1"/>
      <c r="L25" s="1"/>
    </row>
    <row r="26" spans="1:12" x14ac:dyDescent="0.25">
      <c r="A26" s="1" t="str">
        <f>B12&amp;D12</f>
        <v>1400800</v>
      </c>
      <c r="B26" s="1">
        <v>400</v>
      </c>
      <c r="C26" s="1"/>
      <c r="D26" s="1"/>
      <c r="E26" s="1"/>
      <c r="F26" s="1"/>
      <c r="G26" s="1"/>
      <c r="H26" s="1" t="s">
        <v>41</v>
      </c>
      <c r="I26" s="1" t="s">
        <v>42</v>
      </c>
      <c r="J26" t="s">
        <v>43</v>
      </c>
      <c r="K26" s="1"/>
      <c r="L26" s="1"/>
    </row>
    <row r="27" spans="1:12" x14ac:dyDescent="0.25">
      <c r="A27" s="1" t="str">
        <f>B13&amp;C13</f>
        <v>1600600</v>
      </c>
      <c r="B27" s="1">
        <v>400</v>
      </c>
      <c r="C27" s="1">
        <v>500</v>
      </c>
      <c r="D27" s="1">
        <v>600</v>
      </c>
      <c r="E27" s="1"/>
      <c r="F27" s="1"/>
      <c r="G27" s="1"/>
      <c r="H27" s="1" t="s">
        <v>41</v>
      </c>
      <c r="I27" t="s">
        <v>43</v>
      </c>
      <c r="J27" t="s">
        <v>92</v>
      </c>
      <c r="K27" s="1"/>
      <c r="L27" s="1"/>
    </row>
    <row r="28" spans="1:12" x14ac:dyDescent="0.25">
      <c r="A28" s="1" t="str">
        <f>B13&amp;D13</f>
        <v>1600800</v>
      </c>
      <c r="B28" s="1">
        <v>400</v>
      </c>
      <c r="C28" s="1"/>
      <c r="D28" s="1"/>
      <c r="E28" s="1"/>
      <c r="F28" s="1"/>
      <c r="G28" s="1"/>
      <c r="H28" s="1" t="s">
        <v>41</v>
      </c>
      <c r="I28" s="1" t="s">
        <v>42</v>
      </c>
      <c r="J28" t="s">
        <v>43</v>
      </c>
      <c r="K28" t="s">
        <v>92</v>
      </c>
      <c r="L28" s="1"/>
    </row>
    <row r="29" spans="1:12" x14ac:dyDescent="0.25">
      <c r="A29" s="1" t="str">
        <f>B14&amp;C14</f>
        <v>1800400</v>
      </c>
      <c r="B29" s="1">
        <v>800</v>
      </c>
      <c r="C29" s="1">
        <v>1000</v>
      </c>
      <c r="D29" s="1">
        <v>1200</v>
      </c>
      <c r="E29" s="1"/>
      <c r="F29" s="1"/>
      <c r="G29" s="1"/>
      <c r="H29" s="1" t="s">
        <v>41</v>
      </c>
      <c r="I29" s="1"/>
      <c r="J29" s="1"/>
      <c r="K29" s="1"/>
      <c r="L29" s="1"/>
    </row>
    <row r="30" spans="1:12" x14ac:dyDescent="0.25">
      <c r="A30" s="1" t="str">
        <f>B14&amp;D14</f>
        <v>1800600</v>
      </c>
      <c r="B30" s="1">
        <v>400</v>
      </c>
      <c r="C30" s="1">
        <v>1000</v>
      </c>
      <c r="D30" s="1">
        <v>1200</v>
      </c>
      <c r="E30" s="1"/>
      <c r="F30" s="1"/>
      <c r="G30" s="1"/>
      <c r="H30" s="1" t="s">
        <v>41</v>
      </c>
      <c r="I30" t="s">
        <v>43</v>
      </c>
      <c r="J30" t="s">
        <v>92</v>
      </c>
      <c r="K30" s="1"/>
      <c r="L30" s="1"/>
    </row>
    <row r="31" spans="1:12" x14ac:dyDescent="0.25">
      <c r="A31" s="1" t="str">
        <f>B14&amp;E14</f>
        <v>1800800</v>
      </c>
      <c r="B31" s="1">
        <v>400</v>
      </c>
      <c r="C31" s="1">
        <v>500</v>
      </c>
      <c r="D31" s="1">
        <v>600</v>
      </c>
      <c r="E31" s="1">
        <v>1000</v>
      </c>
      <c r="F31" s="1">
        <v>1200</v>
      </c>
      <c r="G31" s="1"/>
      <c r="H31" s="1" t="s">
        <v>41</v>
      </c>
      <c r="I31" s="1" t="s">
        <v>42</v>
      </c>
      <c r="J31" t="s">
        <v>43</v>
      </c>
      <c r="K31" t="s">
        <v>92</v>
      </c>
      <c r="L31" s="1"/>
    </row>
    <row r="32" spans="1:12" x14ac:dyDescent="0.25">
      <c r="A32" s="1" t="str">
        <f>B14&amp;F14</f>
        <v>18001000</v>
      </c>
      <c r="B32" s="1">
        <v>400</v>
      </c>
      <c r="C32" s="1">
        <v>600</v>
      </c>
      <c r="D32" s="1">
        <v>1000</v>
      </c>
      <c r="E32" s="1">
        <v>1200</v>
      </c>
      <c r="F32" s="1"/>
      <c r="G32" s="1"/>
      <c r="H32" s="1" t="s">
        <v>41</v>
      </c>
      <c r="I32" s="1" t="s">
        <v>42</v>
      </c>
      <c r="J32" t="s">
        <v>43</v>
      </c>
      <c r="K32" s="1"/>
      <c r="L32" s="1"/>
    </row>
    <row r="33" spans="1:12" x14ac:dyDescent="0.25">
      <c r="A33" s="1" t="str">
        <f>B14&amp;G14</f>
        <v>18001200</v>
      </c>
      <c r="B33" s="1">
        <v>1000</v>
      </c>
      <c r="C33" s="1">
        <v>1200</v>
      </c>
      <c r="D33" s="1"/>
      <c r="E33" s="1"/>
      <c r="F33" s="1"/>
      <c r="G33" s="1"/>
      <c r="H33" s="1" t="s">
        <v>42</v>
      </c>
      <c r="I33" s="1"/>
      <c r="J33" s="1"/>
      <c r="K33" s="1"/>
      <c r="L33" s="1"/>
    </row>
    <row r="34" spans="1:12" x14ac:dyDescent="0.25">
      <c r="A34" s="1" t="str">
        <f>B15&amp;C15</f>
        <v>2000400</v>
      </c>
      <c r="B34" s="1">
        <v>1000</v>
      </c>
      <c r="C34" s="1">
        <v>1200</v>
      </c>
      <c r="D34" s="1"/>
      <c r="E34" s="1"/>
      <c r="F34" s="1"/>
      <c r="G34" s="1"/>
      <c r="H34" s="1" t="s">
        <v>41</v>
      </c>
      <c r="I34" s="1"/>
      <c r="J34" s="1"/>
      <c r="K34" s="1"/>
      <c r="L34" s="1"/>
    </row>
    <row r="35" spans="1:12" x14ac:dyDescent="0.25">
      <c r="A35" s="1" t="str">
        <f>B15&amp;D15</f>
        <v>2000600</v>
      </c>
      <c r="B35" s="1">
        <v>400</v>
      </c>
      <c r="C35" s="1">
        <v>500</v>
      </c>
      <c r="D35" s="1">
        <v>600</v>
      </c>
      <c r="E35" s="1">
        <v>800</v>
      </c>
      <c r="F35" s="1">
        <v>1000</v>
      </c>
      <c r="G35" s="1">
        <v>1200</v>
      </c>
      <c r="H35" s="1" t="s">
        <v>41</v>
      </c>
      <c r="I35" t="s">
        <v>43</v>
      </c>
      <c r="J35" t="s">
        <v>92</v>
      </c>
      <c r="K35" s="1"/>
      <c r="L35" s="1"/>
    </row>
    <row r="36" spans="1:12" x14ac:dyDescent="0.25">
      <c r="A36" s="1" t="str">
        <f>B15&amp;E15</f>
        <v>2000800</v>
      </c>
      <c r="B36" s="1">
        <v>400</v>
      </c>
      <c r="C36" s="1">
        <v>500</v>
      </c>
      <c r="D36" s="1">
        <v>600</v>
      </c>
      <c r="E36" s="1">
        <v>800</v>
      </c>
      <c r="F36" s="1">
        <v>1000</v>
      </c>
      <c r="G36" s="1">
        <v>1200</v>
      </c>
      <c r="H36" s="1" t="s">
        <v>41</v>
      </c>
      <c r="I36" s="1" t="s">
        <v>42</v>
      </c>
      <c r="J36" t="s">
        <v>43</v>
      </c>
      <c r="K36" t="s">
        <v>92</v>
      </c>
      <c r="L36" s="1"/>
    </row>
    <row r="37" spans="1:12" x14ac:dyDescent="0.25">
      <c r="A37" s="1" t="str">
        <f>B15&amp;F15</f>
        <v>20001000</v>
      </c>
      <c r="B37" s="1">
        <v>600</v>
      </c>
      <c r="C37" s="1">
        <v>1000</v>
      </c>
      <c r="D37" s="1">
        <v>1200</v>
      </c>
      <c r="E37" s="1"/>
      <c r="F37" s="1"/>
      <c r="G37" s="1"/>
      <c r="H37" s="1" t="s">
        <v>41</v>
      </c>
      <c r="I37" s="1" t="s">
        <v>42</v>
      </c>
      <c r="J37" t="s">
        <v>43</v>
      </c>
      <c r="K37" s="1"/>
      <c r="L37" s="1"/>
    </row>
    <row r="38" spans="1:12" x14ac:dyDescent="0.25">
      <c r="A38" s="1" t="str">
        <f>B15&amp;G15</f>
        <v>20001200</v>
      </c>
      <c r="B38" s="1">
        <v>600</v>
      </c>
      <c r="C38" s="1">
        <v>1000</v>
      </c>
      <c r="D38" s="1">
        <v>1200</v>
      </c>
      <c r="E38" s="1"/>
      <c r="F38" s="1"/>
      <c r="G38" s="1"/>
      <c r="H38" s="1" t="s">
        <v>42</v>
      </c>
      <c r="I38" s="1"/>
      <c r="J38" s="1"/>
      <c r="K38" s="1"/>
      <c r="L38" s="1"/>
    </row>
    <row r="39" spans="1:12" x14ac:dyDescent="0.25">
      <c r="A39" s="1" t="str">
        <f>B16&amp;C16</f>
        <v>2200400</v>
      </c>
      <c r="B39" s="1">
        <v>1000</v>
      </c>
      <c r="C39" s="1">
        <v>1200</v>
      </c>
      <c r="D39" s="1"/>
      <c r="E39" s="1"/>
      <c r="F39" s="1"/>
      <c r="G39" s="1"/>
      <c r="H39" s="1" t="s">
        <v>41</v>
      </c>
      <c r="I39" s="1"/>
      <c r="J39" s="1"/>
      <c r="K39" s="1"/>
      <c r="L39" s="1"/>
    </row>
    <row r="40" spans="1:12" x14ac:dyDescent="0.25">
      <c r="A40" s="1" t="str">
        <f>B16&amp;D16</f>
        <v>2200600</v>
      </c>
      <c r="B40" s="1">
        <v>1000</v>
      </c>
      <c r="C40" s="1">
        <v>1200</v>
      </c>
      <c r="D40" s="1"/>
      <c r="E40" s="1"/>
      <c r="F40" s="1"/>
      <c r="G40" s="1"/>
      <c r="H40" s="1" t="s">
        <v>41</v>
      </c>
      <c r="I40" t="s">
        <v>43</v>
      </c>
      <c r="J40" s="1"/>
      <c r="K40" s="1"/>
      <c r="L40" s="1"/>
    </row>
    <row r="41" spans="1:12" x14ac:dyDescent="0.25">
      <c r="A41" s="1" t="str">
        <f>B16&amp;E16</f>
        <v>2200800</v>
      </c>
      <c r="B41" s="1">
        <v>1000</v>
      </c>
      <c r="C41" s="1">
        <v>1200</v>
      </c>
      <c r="D41" s="1"/>
      <c r="E41" s="1"/>
      <c r="F41" s="1"/>
      <c r="G41" s="1"/>
      <c r="H41" s="1" t="s">
        <v>41</v>
      </c>
      <c r="I41" s="1" t="s">
        <v>42</v>
      </c>
      <c r="J41" t="s">
        <v>43</v>
      </c>
      <c r="K41" s="1"/>
      <c r="L41" s="1"/>
    </row>
    <row r="42" spans="1:12" x14ac:dyDescent="0.25">
      <c r="A42" s="1" t="str">
        <f>B16&amp;F16</f>
        <v>22001000</v>
      </c>
      <c r="B42" s="1">
        <v>1000</v>
      </c>
      <c r="C42" s="1">
        <v>1200</v>
      </c>
      <c r="D42" s="1"/>
      <c r="E42" s="1"/>
      <c r="F42" s="1"/>
      <c r="G42" s="1"/>
      <c r="H42" s="1" t="s">
        <v>41</v>
      </c>
      <c r="I42" s="1" t="s">
        <v>42</v>
      </c>
      <c r="J42" t="s">
        <v>43</v>
      </c>
      <c r="K42" s="1"/>
      <c r="L42" s="1"/>
    </row>
    <row r="43" spans="1:12" x14ac:dyDescent="0.25">
      <c r="A43" s="1" t="str">
        <f>B16&amp;G16</f>
        <v>22001200</v>
      </c>
      <c r="B43" s="1">
        <v>1000</v>
      </c>
      <c r="C43" s="1">
        <v>1200</v>
      </c>
      <c r="D43" s="1"/>
      <c r="E43" s="1"/>
      <c r="F43" s="1"/>
      <c r="G43" s="1"/>
      <c r="H43" s="1" t="s">
        <v>42</v>
      </c>
      <c r="I43" s="1"/>
      <c r="J43" s="1"/>
      <c r="K43" s="1"/>
      <c r="L43" s="1"/>
    </row>
    <row r="45" spans="1:12" x14ac:dyDescent="0.25">
      <c r="A45" s="1" t="s">
        <v>186</v>
      </c>
      <c r="B45" s="1" t="s">
        <v>187</v>
      </c>
      <c r="C45" s="1" t="s">
        <v>188</v>
      </c>
      <c r="D45" s="1" t="s">
        <v>189</v>
      </c>
      <c r="E45" s="1" t="s">
        <v>190</v>
      </c>
      <c r="F45" s="1" t="s">
        <v>191</v>
      </c>
      <c r="G45" s="1" t="s">
        <v>192</v>
      </c>
    </row>
    <row r="46" spans="1:12" x14ac:dyDescent="0.25">
      <c r="A46" s="1" t="str">
        <f>B2&amp;C2</f>
        <v>200300</v>
      </c>
      <c r="B46" s="1">
        <v>150</v>
      </c>
      <c r="C46" s="1"/>
      <c r="D46" s="1"/>
      <c r="E46" s="1"/>
      <c r="F46" s="1"/>
      <c r="G46" s="1"/>
    </row>
    <row r="47" spans="1:12" x14ac:dyDescent="0.25">
      <c r="A47" s="1" t="str">
        <f>B3&amp;C3</f>
        <v>300250</v>
      </c>
      <c r="B47" s="1">
        <v>150</v>
      </c>
      <c r="C47" s="1"/>
      <c r="D47" s="1"/>
      <c r="E47" s="1"/>
      <c r="F47" s="1"/>
      <c r="G47" s="1"/>
    </row>
    <row r="48" spans="1:12" x14ac:dyDescent="0.25">
      <c r="A48" s="1" t="str">
        <f>B3&amp;D3</f>
        <v>300300</v>
      </c>
      <c r="B48" s="1">
        <v>150</v>
      </c>
      <c r="C48" s="1"/>
      <c r="D48" s="1"/>
      <c r="E48" s="1"/>
      <c r="F48" s="1"/>
      <c r="G48" s="1"/>
    </row>
    <row r="49" spans="1:7" x14ac:dyDescent="0.25">
      <c r="A49" s="1" t="str">
        <f>B3&amp;E3</f>
        <v>300400</v>
      </c>
      <c r="B49" s="1">
        <v>150</v>
      </c>
      <c r="C49" s="1">
        <v>200</v>
      </c>
      <c r="D49" s="1"/>
      <c r="E49" s="1"/>
      <c r="F49" s="1"/>
      <c r="G49" s="1"/>
    </row>
    <row r="50" spans="1:7" x14ac:dyDescent="0.25">
      <c r="A50" s="1" t="str">
        <f>B4&amp;C4</f>
        <v>400300</v>
      </c>
      <c r="B50" s="1">
        <v>150</v>
      </c>
      <c r="C50" s="1">
        <v>200</v>
      </c>
      <c r="D50" s="1"/>
      <c r="E50" s="1"/>
      <c r="F50" s="1"/>
      <c r="G50" s="1"/>
    </row>
    <row r="51" spans="1:7" x14ac:dyDescent="0.25">
      <c r="A51" s="1" t="str">
        <f>B4&amp;D4</f>
        <v>400400</v>
      </c>
      <c r="B51" s="1">
        <v>200</v>
      </c>
      <c r="C51" s="1"/>
      <c r="D51" s="1"/>
      <c r="E51" s="1"/>
      <c r="F51" s="1"/>
      <c r="G51" s="1"/>
    </row>
    <row r="52" spans="1:7" x14ac:dyDescent="0.25">
      <c r="A52" s="1" t="str">
        <f>B4&amp;E4</f>
        <v>400600</v>
      </c>
      <c r="B52" s="1">
        <v>200</v>
      </c>
      <c r="C52" s="1"/>
      <c r="D52" s="1"/>
      <c r="E52" s="1"/>
      <c r="F52" s="1"/>
      <c r="G52" s="1"/>
    </row>
    <row r="53" spans="1:7" x14ac:dyDescent="0.25">
      <c r="A53" s="1" t="str">
        <f>B5&amp;C5</f>
        <v>500300</v>
      </c>
      <c r="B53" s="1">
        <v>150</v>
      </c>
      <c r="C53" s="1">
        <v>200</v>
      </c>
      <c r="D53" s="1"/>
      <c r="E53" s="1"/>
      <c r="F53" s="1"/>
      <c r="G53" s="1"/>
    </row>
    <row r="54" spans="1:7" x14ac:dyDescent="0.25">
      <c r="A54" s="1" t="str">
        <f>B5&amp;D5</f>
        <v>500400</v>
      </c>
      <c r="B54" s="1">
        <v>200</v>
      </c>
      <c r="C54" s="1">
        <v>250</v>
      </c>
      <c r="D54" s="1"/>
      <c r="E54" s="1"/>
      <c r="F54" s="1"/>
      <c r="G54" s="1"/>
    </row>
    <row r="55" spans="1:7" x14ac:dyDescent="0.25">
      <c r="A55" s="1" t="str">
        <f>B5&amp;E5</f>
        <v>500500</v>
      </c>
      <c r="B55" s="1">
        <v>200</v>
      </c>
      <c r="C55" s="1">
        <v>300</v>
      </c>
      <c r="D55" s="1"/>
      <c r="E55" s="1"/>
      <c r="F55" s="1"/>
      <c r="G55" s="1"/>
    </row>
    <row r="56" spans="1:7" x14ac:dyDescent="0.25">
      <c r="A56" s="1" t="str">
        <f>B5&amp;F5</f>
        <v>500600</v>
      </c>
      <c r="B56" s="1">
        <v>200</v>
      </c>
      <c r="C56" s="1">
        <v>300</v>
      </c>
      <c r="D56" s="1"/>
      <c r="E56" s="1"/>
      <c r="F56" s="1"/>
      <c r="G56" s="1"/>
    </row>
    <row r="57" spans="1:7" x14ac:dyDescent="0.25">
      <c r="A57" s="1" t="str">
        <f>B6&amp;C6</f>
        <v>600400</v>
      </c>
      <c r="B57" s="1">
        <v>200</v>
      </c>
      <c r="C57" s="1">
        <v>250</v>
      </c>
      <c r="D57" s="1">
        <v>400</v>
      </c>
      <c r="E57" s="1"/>
      <c r="F57" s="1"/>
      <c r="G57" s="1"/>
    </row>
    <row r="58" spans="1:7" x14ac:dyDescent="0.25">
      <c r="A58" s="1" t="str">
        <f>B6&amp;D6</f>
        <v>600500</v>
      </c>
      <c r="B58" s="1">
        <v>200</v>
      </c>
      <c r="C58" s="1"/>
      <c r="D58" s="1"/>
      <c r="E58" s="1"/>
      <c r="F58" s="1"/>
      <c r="G58" s="1"/>
    </row>
    <row r="59" spans="1:7" x14ac:dyDescent="0.25">
      <c r="A59" s="1" t="str">
        <f>B6&amp;E6</f>
        <v>600600</v>
      </c>
      <c r="B59" s="1">
        <v>250</v>
      </c>
      <c r="C59" s="1">
        <v>400</v>
      </c>
      <c r="D59" s="1"/>
      <c r="E59" s="1"/>
      <c r="F59" s="1"/>
      <c r="G59" s="1"/>
    </row>
    <row r="60" spans="1:7" x14ac:dyDescent="0.25">
      <c r="A60" s="1" t="str">
        <f>B7&amp;C7</f>
        <v>700500</v>
      </c>
      <c r="B60" s="1">
        <v>200</v>
      </c>
      <c r="C60" s="1">
        <v>250</v>
      </c>
      <c r="D60" s="1"/>
      <c r="E60" s="1"/>
      <c r="F60" s="1"/>
      <c r="G60" s="1"/>
    </row>
    <row r="61" spans="1:7" x14ac:dyDescent="0.25">
      <c r="A61" s="1" t="str">
        <f>B8&amp;C8</f>
        <v>800600</v>
      </c>
      <c r="B61" s="1">
        <v>200</v>
      </c>
      <c r="C61" s="1">
        <v>250</v>
      </c>
      <c r="D61" s="1">
        <v>300</v>
      </c>
      <c r="E61" s="1">
        <v>400</v>
      </c>
      <c r="F61" s="1"/>
      <c r="G61" s="1"/>
    </row>
    <row r="62" spans="1:7" x14ac:dyDescent="0.25">
      <c r="A62" s="1" t="str">
        <f>B8&amp;D8</f>
        <v>800800</v>
      </c>
      <c r="B62" s="1">
        <v>200</v>
      </c>
      <c r="C62" s="1">
        <v>300</v>
      </c>
      <c r="D62" s="1">
        <v>400</v>
      </c>
      <c r="E62" s="1"/>
      <c r="F62" s="1"/>
      <c r="G62" s="1"/>
    </row>
    <row r="63" spans="1:7" x14ac:dyDescent="0.25">
      <c r="A63" s="1" t="str">
        <f>B9&amp;C9</f>
        <v>1000600</v>
      </c>
      <c r="B63" s="1">
        <v>250</v>
      </c>
      <c r="C63" s="1">
        <v>300</v>
      </c>
      <c r="D63" s="1">
        <v>400</v>
      </c>
      <c r="E63" s="1"/>
      <c r="F63" s="1"/>
      <c r="G63" s="1"/>
    </row>
    <row r="64" spans="1:7" x14ac:dyDescent="0.25">
      <c r="A64" s="1" t="str">
        <f>B9&amp;D9</f>
        <v>1000800</v>
      </c>
      <c r="B64" s="1">
        <v>300</v>
      </c>
      <c r="C64" s="1">
        <v>400</v>
      </c>
      <c r="D64" s="1"/>
      <c r="E64" s="1"/>
      <c r="F64" s="1"/>
      <c r="G64" s="1"/>
    </row>
    <row r="65" spans="1:7" x14ac:dyDescent="0.25">
      <c r="A65" s="1" t="str">
        <f>B10&amp;C10</f>
        <v>1200600</v>
      </c>
      <c r="B65" s="1">
        <v>200</v>
      </c>
      <c r="C65" s="1">
        <v>300</v>
      </c>
      <c r="D65" s="1">
        <v>400</v>
      </c>
      <c r="E65" s="1"/>
      <c r="F65" s="1"/>
      <c r="G65" s="1"/>
    </row>
    <row r="66" spans="1:7" x14ac:dyDescent="0.25">
      <c r="A66" s="1" t="str">
        <f>B10&amp;D10</f>
        <v>1200800</v>
      </c>
      <c r="B66" s="1">
        <v>300</v>
      </c>
      <c r="C66" s="1">
        <v>400</v>
      </c>
      <c r="D66" s="1"/>
      <c r="E66" s="1"/>
      <c r="F66" s="1"/>
      <c r="G66" s="1"/>
    </row>
    <row r="67" spans="1:7" x14ac:dyDescent="0.25">
      <c r="A67" s="1" t="str">
        <f>B11&amp;C11</f>
        <v>1400600</v>
      </c>
      <c r="B67" s="1">
        <v>300</v>
      </c>
      <c r="C67" s="1"/>
      <c r="D67" s="1"/>
      <c r="E67" s="1"/>
      <c r="F67" s="1"/>
      <c r="G67" s="1"/>
    </row>
    <row r="68" spans="1:7" x14ac:dyDescent="0.25">
      <c r="A68" s="1" t="str">
        <f>B11&amp;D11</f>
        <v>1400800</v>
      </c>
      <c r="B68" s="1">
        <v>300</v>
      </c>
      <c r="C68" s="1"/>
      <c r="D68" s="1"/>
      <c r="E68" s="1"/>
      <c r="F68" s="1"/>
      <c r="G68" s="1"/>
    </row>
    <row r="69" spans="1:7" x14ac:dyDescent="0.25">
      <c r="A69" s="1"/>
      <c r="B69" s="1"/>
      <c r="C69" s="1"/>
      <c r="D69" s="1"/>
      <c r="E69" s="1"/>
      <c r="F69" s="1"/>
      <c r="G69" s="1"/>
    </row>
    <row r="70" spans="1:7" x14ac:dyDescent="0.25">
      <c r="A70" s="1"/>
      <c r="B70" s="1"/>
      <c r="C70" s="1"/>
      <c r="D70" s="1"/>
      <c r="E70" s="1"/>
      <c r="F70" s="1"/>
      <c r="G70" s="1"/>
    </row>
    <row r="71" spans="1:7" x14ac:dyDescent="0.25">
      <c r="A71" s="1"/>
      <c r="B71" s="1"/>
      <c r="C71" s="1"/>
      <c r="D71" s="1"/>
      <c r="E71" s="1"/>
      <c r="F71" s="1"/>
      <c r="G71" s="1"/>
    </row>
    <row r="72" spans="1:7" x14ac:dyDescent="0.25">
      <c r="A72" s="1"/>
      <c r="B72" s="1"/>
      <c r="C72" s="1"/>
      <c r="D72" s="1"/>
      <c r="E72" s="1"/>
      <c r="F72" s="1"/>
      <c r="G72" s="1"/>
    </row>
    <row r="73" spans="1:7" x14ac:dyDescent="0.25">
      <c r="A73" s="1"/>
      <c r="B73" s="1"/>
      <c r="C73" s="1"/>
      <c r="D73" s="1"/>
      <c r="E73" s="1"/>
      <c r="F73" s="1"/>
      <c r="G73" s="1"/>
    </row>
    <row r="74" spans="1:7" x14ac:dyDescent="0.25">
      <c r="A74" s="1"/>
      <c r="B74" s="1"/>
      <c r="C74" s="1"/>
      <c r="D74" s="1"/>
      <c r="E74" s="1"/>
      <c r="F74" s="1"/>
      <c r="G74" s="1"/>
    </row>
    <row r="75" spans="1:7" x14ac:dyDescent="0.25">
      <c r="A75" s="1"/>
      <c r="B75" s="1"/>
      <c r="C75" s="1"/>
      <c r="D75" s="1"/>
      <c r="E75" s="1"/>
      <c r="F75" s="1"/>
      <c r="G75" s="1"/>
    </row>
    <row r="76" spans="1:7" x14ac:dyDescent="0.25">
      <c r="A76" s="1"/>
      <c r="B76" s="1"/>
      <c r="C76" s="1"/>
      <c r="D76" s="1"/>
      <c r="E76" s="1"/>
      <c r="F76" s="1"/>
      <c r="G76" s="1"/>
    </row>
    <row r="77" spans="1:7" x14ac:dyDescent="0.25">
      <c r="A77" s="1"/>
      <c r="B77" s="1"/>
      <c r="C77" s="1"/>
      <c r="D77" s="1"/>
      <c r="E77" s="1"/>
      <c r="F77" s="1"/>
      <c r="G77" s="1"/>
    </row>
    <row r="78" spans="1:7" x14ac:dyDescent="0.25">
      <c r="A78" s="1"/>
      <c r="B78" s="1"/>
      <c r="C78" s="1"/>
      <c r="D78" s="1"/>
      <c r="E78" s="1"/>
      <c r="F78" s="1"/>
      <c r="G78" s="1"/>
    </row>
    <row r="79" spans="1:7" x14ac:dyDescent="0.25">
      <c r="A79" s="1"/>
      <c r="B79" s="1"/>
      <c r="C79" s="1"/>
      <c r="D79" s="1"/>
      <c r="E79" s="1"/>
      <c r="F79" s="1"/>
      <c r="G79" s="1"/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B8431-DADD-4205-90C9-C23C491F57CD}">
  <sheetPr codeName="Лист4"/>
  <dimension ref="A1:BI141"/>
  <sheetViews>
    <sheetView zoomScale="70" zoomScaleNormal="70" workbookViewId="0">
      <selection activeCell="Z15" sqref="Z15:AO15"/>
    </sheetView>
  </sheetViews>
  <sheetFormatPr defaultRowHeight="15" x14ac:dyDescent="0.25"/>
  <cols>
    <col min="1" max="1" width="12.5703125" style="15" bestFit="1" customWidth="1"/>
    <col min="2" max="2" width="17.28515625" style="15" bestFit="1" customWidth="1"/>
    <col min="3" max="5" width="9.140625" style="15"/>
    <col min="6" max="9" width="20.7109375" style="15" customWidth="1"/>
    <col min="10" max="10" width="20.7109375" customWidth="1"/>
    <col min="11" max="16" width="20.7109375" style="15" customWidth="1"/>
    <col min="17" max="18" width="20.7109375" customWidth="1"/>
    <col min="19" max="52" width="20.7109375" style="15" customWidth="1"/>
    <col min="53" max="53" width="36.28515625" style="15" customWidth="1"/>
    <col min="54" max="55" width="16.42578125" style="15" customWidth="1"/>
    <col min="56" max="249" width="9.140625" style="15"/>
    <col min="250" max="250" width="12.5703125" style="15" bestFit="1" customWidth="1"/>
    <col min="251" max="251" width="16.140625" style="15" bestFit="1" customWidth="1"/>
    <col min="252" max="254" width="9.140625" style="15"/>
    <col min="255" max="255" width="12.28515625" style="15" customWidth="1"/>
    <col min="256" max="279" width="13.7109375" style="15" customWidth="1"/>
    <col min="280" max="280" width="12.5703125" style="15" customWidth="1"/>
    <col min="281" max="281" width="9.140625" style="15"/>
    <col min="282" max="282" width="13.42578125" style="15" customWidth="1"/>
    <col min="283" max="283" width="13.28515625" style="15" customWidth="1"/>
    <col min="284" max="284" width="9.140625" style="15"/>
    <col min="285" max="285" width="18.7109375" style="15" customWidth="1"/>
    <col min="286" max="288" width="9.140625" style="15"/>
    <col min="289" max="289" width="12.85546875" style="15" customWidth="1"/>
    <col min="290" max="291" width="9.140625" style="15"/>
    <col min="292" max="292" width="10" style="15" bestFit="1" customWidth="1"/>
    <col min="293" max="293" width="13.5703125" style="15" customWidth="1"/>
    <col min="294" max="294" width="15.5703125" style="15" customWidth="1"/>
    <col min="295" max="295" width="21.85546875" style="15" customWidth="1"/>
    <col min="296" max="296" width="22.28515625" style="15" customWidth="1"/>
    <col min="297" max="297" width="15.7109375" style="15" customWidth="1"/>
    <col min="298" max="298" width="22.42578125" style="15" customWidth="1"/>
    <col min="299" max="301" width="9.140625" style="15"/>
    <col min="302" max="303" width="11" style="15" customWidth="1"/>
    <col min="304" max="309" width="13.7109375" style="15" customWidth="1"/>
    <col min="310" max="311" width="16.42578125" style="15" customWidth="1"/>
    <col min="312" max="505" width="9.140625" style="15"/>
    <col min="506" max="506" width="12.5703125" style="15" bestFit="1" customWidth="1"/>
    <col min="507" max="507" width="16.140625" style="15" bestFit="1" customWidth="1"/>
    <col min="508" max="510" width="9.140625" style="15"/>
    <col min="511" max="511" width="12.28515625" style="15" customWidth="1"/>
    <col min="512" max="535" width="13.7109375" style="15" customWidth="1"/>
    <col min="536" max="536" width="12.5703125" style="15" customWidth="1"/>
    <col min="537" max="537" width="9.140625" style="15"/>
    <col min="538" max="538" width="13.42578125" style="15" customWidth="1"/>
    <col min="539" max="539" width="13.28515625" style="15" customWidth="1"/>
    <col min="540" max="540" width="9.140625" style="15"/>
    <col min="541" max="541" width="18.7109375" style="15" customWidth="1"/>
    <col min="542" max="544" width="9.140625" style="15"/>
    <col min="545" max="545" width="12.85546875" style="15" customWidth="1"/>
    <col min="546" max="547" width="9.140625" style="15"/>
    <col min="548" max="548" width="10" style="15" bestFit="1" customWidth="1"/>
    <col min="549" max="549" width="13.5703125" style="15" customWidth="1"/>
    <col min="550" max="550" width="15.5703125" style="15" customWidth="1"/>
    <col min="551" max="551" width="21.85546875" style="15" customWidth="1"/>
    <col min="552" max="552" width="22.28515625" style="15" customWidth="1"/>
    <col min="553" max="553" width="15.7109375" style="15" customWidth="1"/>
    <col min="554" max="554" width="22.42578125" style="15" customWidth="1"/>
    <col min="555" max="557" width="9.140625" style="15"/>
    <col min="558" max="559" width="11" style="15" customWidth="1"/>
    <col min="560" max="565" width="13.7109375" style="15" customWidth="1"/>
    <col min="566" max="567" width="16.42578125" style="15" customWidth="1"/>
    <col min="568" max="761" width="9.140625" style="15"/>
    <col min="762" max="762" width="12.5703125" style="15" bestFit="1" customWidth="1"/>
    <col min="763" max="763" width="16.140625" style="15" bestFit="1" customWidth="1"/>
    <col min="764" max="766" width="9.140625" style="15"/>
    <col min="767" max="767" width="12.28515625" style="15" customWidth="1"/>
    <col min="768" max="791" width="13.7109375" style="15" customWidth="1"/>
    <col min="792" max="792" width="12.5703125" style="15" customWidth="1"/>
    <col min="793" max="793" width="9.140625" style="15"/>
    <col min="794" max="794" width="13.42578125" style="15" customWidth="1"/>
    <col min="795" max="795" width="13.28515625" style="15" customWidth="1"/>
    <col min="796" max="796" width="9.140625" style="15"/>
    <col min="797" max="797" width="18.7109375" style="15" customWidth="1"/>
    <col min="798" max="800" width="9.140625" style="15"/>
    <col min="801" max="801" width="12.85546875" style="15" customWidth="1"/>
    <col min="802" max="803" width="9.140625" style="15"/>
    <col min="804" max="804" width="10" style="15" bestFit="1" customWidth="1"/>
    <col min="805" max="805" width="13.5703125" style="15" customWidth="1"/>
    <col min="806" max="806" width="15.5703125" style="15" customWidth="1"/>
    <col min="807" max="807" width="21.85546875" style="15" customWidth="1"/>
    <col min="808" max="808" width="22.28515625" style="15" customWidth="1"/>
    <col min="809" max="809" width="15.7109375" style="15" customWidth="1"/>
    <col min="810" max="810" width="22.42578125" style="15" customWidth="1"/>
    <col min="811" max="813" width="9.140625" style="15"/>
    <col min="814" max="815" width="11" style="15" customWidth="1"/>
    <col min="816" max="821" width="13.7109375" style="15" customWidth="1"/>
    <col min="822" max="823" width="16.42578125" style="15" customWidth="1"/>
    <col min="824" max="1017" width="9.140625" style="15"/>
    <col min="1018" max="1018" width="12.5703125" style="15" bestFit="1" customWidth="1"/>
    <col min="1019" max="1019" width="16.140625" style="15" bestFit="1" customWidth="1"/>
    <col min="1020" max="1022" width="9.140625" style="15"/>
    <col min="1023" max="1023" width="12.28515625" style="15" customWidth="1"/>
    <col min="1024" max="1047" width="13.7109375" style="15" customWidth="1"/>
    <col min="1048" max="1048" width="12.5703125" style="15" customWidth="1"/>
    <col min="1049" max="1049" width="9.140625" style="15"/>
    <col min="1050" max="1050" width="13.42578125" style="15" customWidth="1"/>
    <col min="1051" max="1051" width="13.28515625" style="15" customWidth="1"/>
    <col min="1052" max="1052" width="9.140625" style="15"/>
    <col min="1053" max="1053" width="18.7109375" style="15" customWidth="1"/>
    <col min="1054" max="1056" width="9.140625" style="15"/>
    <col min="1057" max="1057" width="12.85546875" style="15" customWidth="1"/>
    <col min="1058" max="1059" width="9.140625" style="15"/>
    <col min="1060" max="1060" width="10" style="15" bestFit="1" customWidth="1"/>
    <col min="1061" max="1061" width="13.5703125" style="15" customWidth="1"/>
    <col min="1062" max="1062" width="15.5703125" style="15" customWidth="1"/>
    <col min="1063" max="1063" width="21.85546875" style="15" customWidth="1"/>
    <col min="1064" max="1064" width="22.28515625" style="15" customWidth="1"/>
    <col min="1065" max="1065" width="15.7109375" style="15" customWidth="1"/>
    <col min="1066" max="1066" width="22.42578125" style="15" customWidth="1"/>
    <col min="1067" max="1069" width="9.140625" style="15"/>
    <col min="1070" max="1071" width="11" style="15" customWidth="1"/>
    <col min="1072" max="1077" width="13.7109375" style="15" customWidth="1"/>
    <col min="1078" max="1079" width="16.42578125" style="15" customWidth="1"/>
    <col min="1080" max="1273" width="9.140625" style="15"/>
    <col min="1274" max="1274" width="12.5703125" style="15" bestFit="1" customWidth="1"/>
    <col min="1275" max="1275" width="16.140625" style="15" bestFit="1" customWidth="1"/>
    <col min="1276" max="1278" width="9.140625" style="15"/>
    <col min="1279" max="1279" width="12.28515625" style="15" customWidth="1"/>
    <col min="1280" max="1303" width="13.7109375" style="15" customWidth="1"/>
    <col min="1304" max="1304" width="12.5703125" style="15" customWidth="1"/>
    <col min="1305" max="1305" width="9.140625" style="15"/>
    <col min="1306" max="1306" width="13.42578125" style="15" customWidth="1"/>
    <col min="1307" max="1307" width="13.28515625" style="15" customWidth="1"/>
    <col min="1308" max="1308" width="9.140625" style="15"/>
    <col min="1309" max="1309" width="18.7109375" style="15" customWidth="1"/>
    <col min="1310" max="1312" width="9.140625" style="15"/>
    <col min="1313" max="1313" width="12.85546875" style="15" customWidth="1"/>
    <col min="1314" max="1315" width="9.140625" style="15"/>
    <col min="1316" max="1316" width="10" style="15" bestFit="1" customWidth="1"/>
    <col min="1317" max="1317" width="13.5703125" style="15" customWidth="1"/>
    <col min="1318" max="1318" width="15.5703125" style="15" customWidth="1"/>
    <col min="1319" max="1319" width="21.85546875" style="15" customWidth="1"/>
    <col min="1320" max="1320" width="22.28515625" style="15" customWidth="1"/>
    <col min="1321" max="1321" width="15.7109375" style="15" customWidth="1"/>
    <col min="1322" max="1322" width="22.42578125" style="15" customWidth="1"/>
    <col min="1323" max="1325" width="9.140625" style="15"/>
    <col min="1326" max="1327" width="11" style="15" customWidth="1"/>
    <col min="1328" max="1333" width="13.7109375" style="15" customWidth="1"/>
    <col min="1334" max="1335" width="16.42578125" style="15" customWidth="1"/>
    <col min="1336" max="1529" width="9.140625" style="15"/>
    <col min="1530" max="1530" width="12.5703125" style="15" bestFit="1" customWidth="1"/>
    <col min="1531" max="1531" width="16.140625" style="15" bestFit="1" customWidth="1"/>
    <col min="1532" max="1534" width="9.140625" style="15"/>
    <col min="1535" max="1535" width="12.28515625" style="15" customWidth="1"/>
    <col min="1536" max="1559" width="13.7109375" style="15" customWidth="1"/>
    <col min="1560" max="1560" width="12.5703125" style="15" customWidth="1"/>
    <col min="1561" max="1561" width="9.140625" style="15"/>
    <col min="1562" max="1562" width="13.42578125" style="15" customWidth="1"/>
    <col min="1563" max="1563" width="13.28515625" style="15" customWidth="1"/>
    <col min="1564" max="1564" width="9.140625" style="15"/>
    <col min="1565" max="1565" width="18.7109375" style="15" customWidth="1"/>
    <col min="1566" max="1568" width="9.140625" style="15"/>
    <col min="1569" max="1569" width="12.85546875" style="15" customWidth="1"/>
    <col min="1570" max="1571" width="9.140625" style="15"/>
    <col min="1572" max="1572" width="10" style="15" bestFit="1" customWidth="1"/>
    <col min="1573" max="1573" width="13.5703125" style="15" customWidth="1"/>
    <col min="1574" max="1574" width="15.5703125" style="15" customWidth="1"/>
    <col min="1575" max="1575" width="21.85546875" style="15" customWidth="1"/>
    <col min="1576" max="1576" width="22.28515625" style="15" customWidth="1"/>
    <col min="1577" max="1577" width="15.7109375" style="15" customWidth="1"/>
    <col min="1578" max="1578" width="22.42578125" style="15" customWidth="1"/>
    <col min="1579" max="1581" width="9.140625" style="15"/>
    <col min="1582" max="1583" width="11" style="15" customWidth="1"/>
    <col min="1584" max="1589" width="13.7109375" style="15" customWidth="1"/>
    <col min="1590" max="1591" width="16.42578125" style="15" customWidth="1"/>
    <col min="1592" max="1785" width="9.140625" style="15"/>
    <col min="1786" max="1786" width="12.5703125" style="15" bestFit="1" customWidth="1"/>
    <col min="1787" max="1787" width="16.140625" style="15" bestFit="1" customWidth="1"/>
    <col min="1788" max="1790" width="9.140625" style="15"/>
    <col min="1791" max="1791" width="12.28515625" style="15" customWidth="1"/>
    <col min="1792" max="1815" width="13.7109375" style="15" customWidth="1"/>
    <col min="1816" max="1816" width="12.5703125" style="15" customWidth="1"/>
    <col min="1817" max="1817" width="9.140625" style="15"/>
    <col min="1818" max="1818" width="13.42578125" style="15" customWidth="1"/>
    <col min="1819" max="1819" width="13.28515625" style="15" customWidth="1"/>
    <col min="1820" max="1820" width="9.140625" style="15"/>
    <col min="1821" max="1821" width="18.7109375" style="15" customWidth="1"/>
    <col min="1822" max="1824" width="9.140625" style="15"/>
    <col min="1825" max="1825" width="12.85546875" style="15" customWidth="1"/>
    <col min="1826" max="1827" width="9.140625" style="15"/>
    <col min="1828" max="1828" width="10" style="15" bestFit="1" customWidth="1"/>
    <col min="1829" max="1829" width="13.5703125" style="15" customWidth="1"/>
    <col min="1830" max="1830" width="15.5703125" style="15" customWidth="1"/>
    <col min="1831" max="1831" width="21.85546875" style="15" customWidth="1"/>
    <col min="1832" max="1832" width="22.28515625" style="15" customWidth="1"/>
    <col min="1833" max="1833" width="15.7109375" style="15" customWidth="1"/>
    <col min="1834" max="1834" width="22.42578125" style="15" customWidth="1"/>
    <col min="1835" max="1837" width="9.140625" style="15"/>
    <col min="1838" max="1839" width="11" style="15" customWidth="1"/>
    <col min="1840" max="1845" width="13.7109375" style="15" customWidth="1"/>
    <col min="1846" max="1847" width="16.42578125" style="15" customWidth="1"/>
    <col min="1848" max="2041" width="9.140625" style="15"/>
    <col min="2042" max="2042" width="12.5703125" style="15" bestFit="1" customWidth="1"/>
    <col min="2043" max="2043" width="16.140625" style="15" bestFit="1" customWidth="1"/>
    <col min="2044" max="2046" width="9.140625" style="15"/>
    <col min="2047" max="2047" width="12.28515625" style="15" customWidth="1"/>
    <col min="2048" max="2071" width="13.7109375" style="15" customWidth="1"/>
    <col min="2072" max="2072" width="12.5703125" style="15" customWidth="1"/>
    <col min="2073" max="2073" width="9.140625" style="15"/>
    <col min="2074" max="2074" width="13.42578125" style="15" customWidth="1"/>
    <col min="2075" max="2075" width="13.28515625" style="15" customWidth="1"/>
    <col min="2076" max="2076" width="9.140625" style="15"/>
    <col min="2077" max="2077" width="18.7109375" style="15" customWidth="1"/>
    <col min="2078" max="2080" width="9.140625" style="15"/>
    <col min="2081" max="2081" width="12.85546875" style="15" customWidth="1"/>
    <col min="2082" max="2083" width="9.140625" style="15"/>
    <col min="2084" max="2084" width="10" style="15" bestFit="1" customWidth="1"/>
    <col min="2085" max="2085" width="13.5703125" style="15" customWidth="1"/>
    <col min="2086" max="2086" width="15.5703125" style="15" customWidth="1"/>
    <col min="2087" max="2087" width="21.85546875" style="15" customWidth="1"/>
    <col min="2088" max="2088" width="22.28515625" style="15" customWidth="1"/>
    <col min="2089" max="2089" width="15.7109375" style="15" customWidth="1"/>
    <col min="2090" max="2090" width="22.42578125" style="15" customWidth="1"/>
    <col min="2091" max="2093" width="9.140625" style="15"/>
    <col min="2094" max="2095" width="11" style="15" customWidth="1"/>
    <col min="2096" max="2101" width="13.7109375" style="15" customWidth="1"/>
    <col min="2102" max="2103" width="16.42578125" style="15" customWidth="1"/>
    <col min="2104" max="2297" width="9.140625" style="15"/>
    <col min="2298" max="2298" width="12.5703125" style="15" bestFit="1" customWidth="1"/>
    <col min="2299" max="2299" width="16.140625" style="15" bestFit="1" customWidth="1"/>
    <col min="2300" max="2302" width="9.140625" style="15"/>
    <col min="2303" max="2303" width="12.28515625" style="15" customWidth="1"/>
    <col min="2304" max="2327" width="13.7109375" style="15" customWidth="1"/>
    <col min="2328" max="2328" width="12.5703125" style="15" customWidth="1"/>
    <col min="2329" max="2329" width="9.140625" style="15"/>
    <col min="2330" max="2330" width="13.42578125" style="15" customWidth="1"/>
    <col min="2331" max="2331" width="13.28515625" style="15" customWidth="1"/>
    <col min="2332" max="2332" width="9.140625" style="15"/>
    <col min="2333" max="2333" width="18.7109375" style="15" customWidth="1"/>
    <col min="2334" max="2336" width="9.140625" style="15"/>
    <col min="2337" max="2337" width="12.85546875" style="15" customWidth="1"/>
    <col min="2338" max="2339" width="9.140625" style="15"/>
    <col min="2340" max="2340" width="10" style="15" bestFit="1" customWidth="1"/>
    <col min="2341" max="2341" width="13.5703125" style="15" customWidth="1"/>
    <col min="2342" max="2342" width="15.5703125" style="15" customWidth="1"/>
    <col min="2343" max="2343" width="21.85546875" style="15" customWidth="1"/>
    <col min="2344" max="2344" width="22.28515625" style="15" customWidth="1"/>
    <col min="2345" max="2345" width="15.7109375" style="15" customWidth="1"/>
    <col min="2346" max="2346" width="22.42578125" style="15" customWidth="1"/>
    <col min="2347" max="2349" width="9.140625" style="15"/>
    <col min="2350" max="2351" width="11" style="15" customWidth="1"/>
    <col min="2352" max="2357" width="13.7109375" style="15" customWidth="1"/>
    <col min="2358" max="2359" width="16.42578125" style="15" customWidth="1"/>
    <col min="2360" max="2553" width="9.140625" style="15"/>
    <col min="2554" max="2554" width="12.5703125" style="15" bestFit="1" customWidth="1"/>
    <col min="2555" max="2555" width="16.140625" style="15" bestFit="1" customWidth="1"/>
    <col min="2556" max="2558" width="9.140625" style="15"/>
    <col min="2559" max="2559" width="12.28515625" style="15" customWidth="1"/>
    <col min="2560" max="2583" width="13.7109375" style="15" customWidth="1"/>
    <col min="2584" max="2584" width="12.5703125" style="15" customWidth="1"/>
    <col min="2585" max="2585" width="9.140625" style="15"/>
    <col min="2586" max="2586" width="13.42578125" style="15" customWidth="1"/>
    <col min="2587" max="2587" width="13.28515625" style="15" customWidth="1"/>
    <col min="2588" max="2588" width="9.140625" style="15"/>
    <col min="2589" max="2589" width="18.7109375" style="15" customWidth="1"/>
    <col min="2590" max="2592" width="9.140625" style="15"/>
    <col min="2593" max="2593" width="12.85546875" style="15" customWidth="1"/>
    <col min="2594" max="2595" width="9.140625" style="15"/>
    <col min="2596" max="2596" width="10" style="15" bestFit="1" customWidth="1"/>
    <col min="2597" max="2597" width="13.5703125" style="15" customWidth="1"/>
    <col min="2598" max="2598" width="15.5703125" style="15" customWidth="1"/>
    <col min="2599" max="2599" width="21.85546875" style="15" customWidth="1"/>
    <col min="2600" max="2600" width="22.28515625" style="15" customWidth="1"/>
    <col min="2601" max="2601" width="15.7109375" style="15" customWidth="1"/>
    <col min="2602" max="2602" width="22.42578125" style="15" customWidth="1"/>
    <col min="2603" max="2605" width="9.140625" style="15"/>
    <col min="2606" max="2607" width="11" style="15" customWidth="1"/>
    <col min="2608" max="2613" width="13.7109375" style="15" customWidth="1"/>
    <col min="2614" max="2615" width="16.42578125" style="15" customWidth="1"/>
    <col min="2616" max="2809" width="9.140625" style="15"/>
    <col min="2810" max="2810" width="12.5703125" style="15" bestFit="1" customWidth="1"/>
    <col min="2811" max="2811" width="16.140625" style="15" bestFit="1" customWidth="1"/>
    <col min="2812" max="2814" width="9.140625" style="15"/>
    <col min="2815" max="2815" width="12.28515625" style="15" customWidth="1"/>
    <col min="2816" max="2839" width="13.7109375" style="15" customWidth="1"/>
    <col min="2840" max="2840" width="12.5703125" style="15" customWidth="1"/>
    <col min="2841" max="2841" width="9.140625" style="15"/>
    <col min="2842" max="2842" width="13.42578125" style="15" customWidth="1"/>
    <col min="2843" max="2843" width="13.28515625" style="15" customWidth="1"/>
    <col min="2844" max="2844" width="9.140625" style="15"/>
    <col min="2845" max="2845" width="18.7109375" style="15" customWidth="1"/>
    <col min="2846" max="2848" width="9.140625" style="15"/>
    <col min="2849" max="2849" width="12.85546875" style="15" customWidth="1"/>
    <col min="2850" max="2851" width="9.140625" style="15"/>
    <col min="2852" max="2852" width="10" style="15" bestFit="1" customWidth="1"/>
    <col min="2853" max="2853" width="13.5703125" style="15" customWidth="1"/>
    <col min="2854" max="2854" width="15.5703125" style="15" customWidth="1"/>
    <col min="2855" max="2855" width="21.85546875" style="15" customWidth="1"/>
    <col min="2856" max="2856" width="22.28515625" style="15" customWidth="1"/>
    <col min="2857" max="2857" width="15.7109375" style="15" customWidth="1"/>
    <col min="2858" max="2858" width="22.42578125" style="15" customWidth="1"/>
    <col min="2859" max="2861" width="9.140625" style="15"/>
    <col min="2862" max="2863" width="11" style="15" customWidth="1"/>
    <col min="2864" max="2869" width="13.7109375" style="15" customWidth="1"/>
    <col min="2870" max="2871" width="16.42578125" style="15" customWidth="1"/>
    <col min="2872" max="3065" width="9.140625" style="15"/>
    <col min="3066" max="3066" width="12.5703125" style="15" bestFit="1" customWidth="1"/>
    <col min="3067" max="3067" width="16.140625" style="15" bestFit="1" customWidth="1"/>
    <col min="3068" max="3070" width="9.140625" style="15"/>
    <col min="3071" max="3071" width="12.28515625" style="15" customWidth="1"/>
    <col min="3072" max="3095" width="13.7109375" style="15" customWidth="1"/>
    <col min="3096" max="3096" width="12.5703125" style="15" customWidth="1"/>
    <col min="3097" max="3097" width="9.140625" style="15"/>
    <col min="3098" max="3098" width="13.42578125" style="15" customWidth="1"/>
    <col min="3099" max="3099" width="13.28515625" style="15" customWidth="1"/>
    <col min="3100" max="3100" width="9.140625" style="15"/>
    <col min="3101" max="3101" width="18.7109375" style="15" customWidth="1"/>
    <col min="3102" max="3104" width="9.140625" style="15"/>
    <col min="3105" max="3105" width="12.85546875" style="15" customWidth="1"/>
    <col min="3106" max="3107" width="9.140625" style="15"/>
    <col min="3108" max="3108" width="10" style="15" bestFit="1" customWidth="1"/>
    <col min="3109" max="3109" width="13.5703125" style="15" customWidth="1"/>
    <col min="3110" max="3110" width="15.5703125" style="15" customWidth="1"/>
    <col min="3111" max="3111" width="21.85546875" style="15" customWidth="1"/>
    <col min="3112" max="3112" width="22.28515625" style="15" customWidth="1"/>
    <col min="3113" max="3113" width="15.7109375" style="15" customWidth="1"/>
    <col min="3114" max="3114" width="22.42578125" style="15" customWidth="1"/>
    <col min="3115" max="3117" width="9.140625" style="15"/>
    <col min="3118" max="3119" width="11" style="15" customWidth="1"/>
    <col min="3120" max="3125" width="13.7109375" style="15" customWidth="1"/>
    <col min="3126" max="3127" width="16.42578125" style="15" customWidth="1"/>
    <col min="3128" max="3321" width="9.140625" style="15"/>
    <col min="3322" max="3322" width="12.5703125" style="15" bestFit="1" customWidth="1"/>
    <col min="3323" max="3323" width="16.140625" style="15" bestFit="1" customWidth="1"/>
    <col min="3324" max="3326" width="9.140625" style="15"/>
    <col min="3327" max="3327" width="12.28515625" style="15" customWidth="1"/>
    <col min="3328" max="3351" width="13.7109375" style="15" customWidth="1"/>
    <col min="3352" max="3352" width="12.5703125" style="15" customWidth="1"/>
    <col min="3353" max="3353" width="9.140625" style="15"/>
    <col min="3354" max="3354" width="13.42578125" style="15" customWidth="1"/>
    <col min="3355" max="3355" width="13.28515625" style="15" customWidth="1"/>
    <col min="3356" max="3356" width="9.140625" style="15"/>
    <col min="3357" max="3357" width="18.7109375" style="15" customWidth="1"/>
    <col min="3358" max="3360" width="9.140625" style="15"/>
    <col min="3361" max="3361" width="12.85546875" style="15" customWidth="1"/>
    <col min="3362" max="3363" width="9.140625" style="15"/>
    <col min="3364" max="3364" width="10" style="15" bestFit="1" customWidth="1"/>
    <col min="3365" max="3365" width="13.5703125" style="15" customWidth="1"/>
    <col min="3366" max="3366" width="15.5703125" style="15" customWidth="1"/>
    <col min="3367" max="3367" width="21.85546875" style="15" customWidth="1"/>
    <col min="3368" max="3368" width="22.28515625" style="15" customWidth="1"/>
    <col min="3369" max="3369" width="15.7109375" style="15" customWidth="1"/>
    <col min="3370" max="3370" width="22.42578125" style="15" customWidth="1"/>
    <col min="3371" max="3373" width="9.140625" style="15"/>
    <col min="3374" max="3375" width="11" style="15" customWidth="1"/>
    <col min="3376" max="3381" width="13.7109375" style="15" customWidth="1"/>
    <col min="3382" max="3383" width="16.42578125" style="15" customWidth="1"/>
    <col min="3384" max="3577" width="9.140625" style="15"/>
    <col min="3578" max="3578" width="12.5703125" style="15" bestFit="1" customWidth="1"/>
    <col min="3579" max="3579" width="16.140625" style="15" bestFit="1" customWidth="1"/>
    <col min="3580" max="3582" width="9.140625" style="15"/>
    <col min="3583" max="3583" width="12.28515625" style="15" customWidth="1"/>
    <col min="3584" max="3607" width="13.7109375" style="15" customWidth="1"/>
    <col min="3608" max="3608" width="12.5703125" style="15" customWidth="1"/>
    <col min="3609" max="3609" width="9.140625" style="15"/>
    <col min="3610" max="3610" width="13.42578125" style="15" customWidth="1"/>
    <col min="3611" max="3611" width="13.28515625" style="15" customWidth="1"/>
    <col min="3612" max="3612" width="9.140625" style="15"/>
    <col min="3613" max="3613" width="18.7109375" style="15" customWidth="1"/>
    <col min="3614" max="3616" width="9.140625" style="15"/>
    <col min="3617" max="3617" width="12.85546875" style="15" customWidth="1"/>
    <col min="3618" max="3619" width="9.140625" style="15"/>
    <col min="3620" max="3620" width="10" style="15" bestFit="1" customWidth="1"/>
    <col min="3621" max="3621" width="13.5703125" style="15" customWidth="1"/>
    <col min="3622" max="3622" width="15.5703125" style="15" customWidth="1"/>
    <col min="3623" max="3623" width="21.85546875" style="15" customWidth="1"/>
    <col min="3624" max="3624" width="22.28515625" style="15" customWidth="1"/>
    <col min="3625" max="3625" width="15.7109375" style="15" customWidth="1"/>
    <col min="3626" max="3626" width="22.42578125" style="15" customWidth="1"/>
    <col min="3627" max="3629" width="9.140625" style="15"/>
    <col min="3630" max="3631" width="11" style="15" customWidth="1"/>
    <col min="3632" max="3637" width="13.7109375" style="15" customWidth="1"/>
    <col min="3638" max="3639" width="16.42578125" style="15" customWidth="1"/>
    <col min="3640" max="3833" width="9.140625" style="15"/>
    <col min="3834" max="3834" width="12.5703125" style="15" bestFit="1" customWidth="1"/>
    <col min="3835" max="3835" width="16.140625" style="15" bestFit="1" customWidth="1"/>
    <col min="3836" max="3838" width="9.140625" style="15"/>
    <col min="3839" max="3839" width="12.28515625" style="15" customWidth="1"/>
    <col min="3840" max="3863" width="13.7109375" style="15" customWidth="1"/>
    <col min="3864" max="3864" width="12.5703125" style="15" customWidth="1"/>
    <col min="3865" max="3865" width="9.140625" style="15"/>
    <col min="3866" max="3866" width="13.42578125" style="15" customWidth="1"/>
    <col min="3867" max="3867" width="13.28515625" style="15" customWidth="1"/>
    <col min="3868" max="3868" width="9.140625" style="15"/>
    <col min="3869" max="3869" width="18.7109375" style="15" customWidth="1"/>
    <col min="3870" max="3872" width="9.140625" style="15"/>
    <col min="3873" max="3873" width="12.85546875" style="15" customWidth="1"/>
    <col min="3874" max="3875" width="9.140625" style="15"/>
    <col min="3876" max="3876" width="10" style="15" bestFit="1" customWidth="1"/>
    <col min="3877" max="3877" width="13.5703125" style="15" customWidth="1"/>
    <col min="3878" max="3878" width="15.5703125" style="15" customWidth="1"/>
    <col min="3879" max="3879" width="21.85546875" style="15" customWidth="1"/>
    <col min="3880" max="3880" width="22.28515625" style="15" customWidth="1"/>
    <col min="3881" max="3881" width="15.7109375" style="15" customWidth="1"/>
    <col min="3882" max="3882" width="22.42578125" style="15" customWidth="1"/>
    <col min="3883" max="3885" width="9.140625" style="15"/>
    <col min="3886" max="3887" width="11" style="15" customWidth="1"/>
    <col min="3888" max="3893" width="13.7109375" style="15" customWidth="1"/>
    <col min="3894" max="3895" width="16.42578125" style="15" customWidth="1"/>
    <col min="3896" max="4089" width="9.140625" style="15"/>
    <col min="4090" max="4090" width="12.5703125" style="15" bestFit="1" customWidth="1"/>
    <col min="4091" max="4091" width="16.140625" style="15" bestFit="1" customWidth="1"/>
    <col min="4092" max="4094" width="9.140625" style="15"/>
    <col min="4095" max="4095" width="12.28515625" style="15" customWidth="1"/>
    <col min="4096" max="4119" width="13.7109375" style="15" customWidth="1"/>
    <col min="4120" max="4120" width="12.5703125" style="15" customWidth="1"/>
    <col min="4121" max="4121" width="9.140625" style="15"/>
    <col min="4122" max="4122" width="13.42578125" style="15" customWidth="1"/>
    <col min="4123" max="4123" width="13.28515625" style="15" customWidth="1"/>
    <col min="4124" max="4124" width="9.140625" style="15"/>
    <col min="4125" max="4125" width="18.7109375" style="15" customWidth="1"/>
    <col min="4126" max="4128" width="9.140625" style="15"/>
    <col min="4129" max="4129" width="12.85546875" style="15" customWidth="1"/>
    <col min="4130" max="4131" width="9.140625" style="15"/>
    <col min="4132" max="4132" width="10" style="15" bestFit="1" customWidth="1"/>
    <col min="4133" max="4133" width="13.5703125" style="15" customWidth="1"/>
    <col min="4134" max="4134" width="15.5703125" style="15" customWidth="1"/>
    <col min="4135" max="4135" width="21.85546875" style="15" customWidth="1"/>
    <col min="4136" max="4136" width="22.28515625" style="15" customWidth="1"/>
    <col min="4137" max="4137" width="15.7109375" style="15" customWidth="1"/>
    <col min="4138" max="4138" width="22.42578125" style="15" customWidth="1"/>
    <col min="4139" max="4141" width="9.140625" style="15"/>
    <col min="4142" max="4143" width="11" style="15" customWidth="1"/>
    <col min="4144" max="4149" width="13.7109375" style="15" customWidth="1"/>
    <col min="4150" max="4151" width="16.42578125" style="15" customWidth="1"/>
    <col min="4152" max="4345" width="9.140625" style="15"/>
    <col min="4346" max="4346" width="12.5703125" style="15" bestFit="1" customWidth="1"/>
    <col min="4347" max="4347" width="16.140625" style="15" bestFit="1" customWidth="1"/>
    <col min="4348" max="4350" width="9.140625" style="15"/>
    <col min="4351" max="4351" width="12.28515625" style="15" customWidth="1"/>
    <col min="4352" max="4375" width="13.7109375" style="15" customWidth="1"/>
    <col min="4376" max="4376" width="12.5703125" style="15" customWidth="1"/>
    <col min="4377" max="4377" width="9.140625" style="15"/>
    <col min="4378" max="4378" width="13.42578125" style="15" customWidth="1"/>
    <col min="4379" max="4379" width="13.28515625" style="15" customWidth="1"/>
    <col min="4380" max="4380" width="9.140625" style="15"/>
    <col min="4381" max="4381" width="18.7109375" style="15" customWidth="1"/>
    <col min="4382" max="4384" width="9.140625" style="15"/>
    <col min="4385" max="4385" width="12.85546875" style="15" customWidth="1"/>
    <col min="4386" max="4387" width="9.140625" style="15"/>
    <col min="4388" max="4388" width="10" style="15" bestFit="1" customWidth="1"/>
    <col min="4389" max="4389" width="13.5703125" style="15" customWidth="1"/>
    <col min="4390" max="4390" width="15.5703125" style="15" customWidth="1"/>
    <col min="4391" max="4391" width="21.85546875" style="15" customWidth="1"/>
    <col min="4392" max="4392" width="22.28515625" style="15" customWidth="1"/>
    <col min="4393" max="4393" width="15.7109375" style="15" customWidth="1"/>
    <col min="4394" max="4394" width="22.42578125" style="15" customWidth="1"/>
    <col min="4395" max="4397" width="9.140625" style="15"/>
    <col min="4398" max="4399" width="11" style="15" customWidth="1"/>
    <col min="4400" max="4405" width="13.7109375" style="15" customWidth="1"/>
    <col min="4406" max="4407" width="16.42578125" style="15" customWidth="1"/>
    <col min="4408" max="4601" width="9.140625" style="15"/>
    <col min="4602" max="4602" width="12.5703125" style="15" bestFit="1" customWidth="1"/>
    <col min="4603" max="4603" width="16.140625" style="15" bestFit="1" customWidth="1"/>
    <col min="4604" max="4606" width="9.140625" style="15"/>
    <col min="4607" max="4607" width="12.28515625" style="15" customWidth="1"/>
    <col min="4608" max="4631" width="13.7109375" style="15" customWidth="1"/>
    <col min="4632" max="4632" width="12.5703125" style="15" customWidth="1"/>
    <col min="4633" max="4633" width="9.140625" style="15"/>
    <col min="4634" max="4634" width="13.42578125" style="15" customWidth="1"/>
    <col min="4635" max="4635" width="13.28515625" style="15" customWidth="1"/>
    <col min="4636" max="4636" width="9.140625" style="15"/>
    <col min="4637" max="4637" width="18.7109375" style="15" customWidth="1"/>
    <col min="4638" max="4640" width="9.140625" style="15"/>
    <col min="4641" max="4641" width="12.85546875" style="15" customWidth="1"/>
    <col min="4642" max="4643" width="9.140625" style="15"/>
    <col min="4644" max="4644" width="10" style="15" bestFit="1" customWidth="1"/>
    <col min="4645" max="4645" width="13.5703125" style="15" customWidth="1"/>
    <col min="4646" max="4646" width="15.5703125" style="15" customWidth="1"/>
    <col min="4647" max="4647" width="21.85546875" style="15" customWidth="1"/>
    <col min="4648" max="4648" width="22.28515625" style="15" customWidth="1"/>
    <col min="4649" max="4649" width="15.7109375" style="15" customWidth="1"/>
    <col min="4650" max="4650" width="22.42578125" style="15" customWidth="1"/>
    <col min="4651" max="4653" width="9.140625" style="15"/>
    <col min="4654" max="4655" width="11" style="15" customWidth="1"/>
    <col min="4656" max="4661" width="13.7109375" style="15" customWidth="1"/>
    <col min="4662" max="4663" width="16.42578125" style="15" customWidth="1"/>
    <col min="4664" max="4857" width="9.140625" style="15"/>
    <col min="4858" max="4858" width="12.5703125" style="15" bestFit="1" customWidth="1"/>
    <col min="4859" max="4859" width="16.140625" style="15" bestFit="1" customWidth="1"/>
    <col min="4860" max="4862" width="9.140625" style="15"/>
    <col min="4863" max="4863" width="12.28515625" style="15" customWidth="1"/>
    <col min="4864" max="4887" width="13.7109375" style="15" customWidth="1"/>
    <col min="4888" max="4888" width="12.5703125" style="15" customWidth="1"/>
    <col min="4889" max="4889" width="9.140625" style="15"/>
    <col min="4890" max="4890" width="13.42578125" style="15" customWidth="1"/>
    <col min="4891" max="4891" width="13.28515625" style="15" customWidth="1"/>
    <col min="4892" max="4892" width="9.140625" style="15"/>
    <col min="4893" max="4893" width="18.7109375" style="15" customWidth="1"/>
    <col min="4894" max="4896" width="9.140625" style="15"/>
    <col min="4897" max="4897" width="12.85546875" style="15" customWidth="1"/>
    <col min="4898" max="4899" width="9.140625" style="15"/>
    <col min="4900" max="4900" width="10" style="15" bestFit="1" customWidth="1"/>
    <col min="4901" max="4901" width="13.5703125" style="15" customWidth="1"/>
    <col min="4902" max="4902" width="15.5703125" style="15" customWidth="1"/>
    <col min="4903" max="4903" width="21.85546875" style="15" customWidth="1"/>
    <col min="4904" max="4904" width="22.28515625" style="15" customWidth="1"/>
    <col min="4905" max="4905" width="15.7109375" style="15" customWidth="1"/>
    <col min="4906" max="4906" width="22.42578125" style="15" customWidth="1"/>
    <col min="4907" max="4909" width="9.140625" style="15"/>
    <col min="4910" max="4911" width="11" style="15" customWidth="1"/>
    <col min="4912" max="4917" width="13.7109375" style="15" customWidth="1"/>
    <col min="4918" max="4919" width="16.42578125" style="15" customWidth="1"/>
    <col min="4920" max="5113" width="9.140625" style="15"/>
    <col min="5114" max="5114" width="12.5703125" style="15" bestFit="1" customWidth="1"/>
    <col min="5115" max="5115" width="16.140625" style="15" bestFit="1" customWidth="1"/>
    <col min="5116" max="5118" width="9.140625" style="15"/>
    <col min="5119" max="5119" width="12.28515625" style="15" customWidth="1"/>
    <col min="5120" max="5143" width="13.7109375" style="15" customWidth="1"/>
    <col min="5144" max="5144" width="12.5703125" style="15" customWidth="1"/>
    <col min="5145" max="5145" width="9.140625" style="15"/>
    <col min="5146" max="5146" width="13.42578125" style="15" customWidth="1"/>
    <col min="5147" max="5147" width="13.28515625" style="15" customWidth="1"/>
    <col min="5148" max="5148" width="9.140625" style="15"/>
    <col min="5149" max="5149" width="18.7109375" style="15" customWidth="1"/>
    <col min="5150" max="5152" width="9.140625" style="15"/>
    <col min="5153" max="5153" width="12.85546875" style="15" customWidth="1"/>
    <col min="5154" max="5155" width="9.140625" style="15"/>
    <col min="5156" max="5156" width="10" style="15" bestFit="1" customWidth="1"/>
    <col min="5157" max="5157" width="13.5703125" style="15" customWidth="1"/>
    <col min="5158" max="5158" width="15.5703125" style="15" customWidth="1"/>
    <col min="5159" max="5159" width="21.85546875" style="15" customWidth="1"/>
    <col min="5160" max="5160" width="22.28515625" style="15" customWidth="1"/>
    <col min="5161" max="5161" width="15.7109375" style="15" customWidth="1"/>
    <col min="5162" max="5162" width="22.42578125" style="15" customWidth="1"/>
    <col min="5163" max="5165" width="9.140625" style="15"/>
    <col min="5166" max="5167" width="11" style="15" customWidth="1"/>
    <col min="5168" max="5173" width="13.7109375" style="15" customWidth="1"/>
    <col min="5174" max="5175" width="16.42578125" style="15" customWidth="1"/>
    <col min="5176" max="5369" width="9.140625" style="15"/>
    <col min="5370" max="5370" width="12.5703125" style="15" bestFit="1" customWidth="1"/>
    <col min="5371" max="5371" width="16.140625" style="15" bestFit="1" customWidth="1"/>
    <col min="5372" max="5374" width="9.140625" style="15"/>
    <col min="5375" max="5375" width="12.28515625" style="15" customWidth="1"/>
    <col min="5376" max="5399" width="13.7109375" style="15" customWidth="1"/>
    <col min="5400" max="5400" width="12.5703125" style="15" customWidth="1"/>
    <col min="5401" max="5401" width="9.140625" style="15"/>
    <col min="5402" max="5402" width="13.42578125" style="15" customWidth="1"/>
    <col min="5403" max="5403" width="13.28515625" style="15" customWidth="1"/>
    <col min="5404" max="5404" width="9.140625" style="15"/>
    <col min="5405" max="5405" width="18.7109375" style="15" customWidth="1"/>
    <col min="5406" max="5408" width="9.140625" style="15"/>
    <col min="5409" max="5409" width="12.85546875" style="15" customWidth="1"/>
    <col min="5410" max="5411" width="9.140625" style="15"/>
    <col min="5412" max="5412" width="10" style="15" bestFit="1" customWidth="1"/>
    <col min="5413" max="5413" width="13.5703125" style="15" customWidth="1"/>
    <col min="5414" max="5414" width="15.5703125" style="15" customWidth="1"/>
    <col min="5415" max="5415" width="21.85546875" style="15" customWidth="1"/>
    <col min="5416" max="5416" width="22.28515625" style="15" customWidth="1"/>
    <col min="5417" max="5417" width="15.7109375" style="15" customWidth="1"/>
    <col min="5418" max="5418" width="22.42578125" style="15" customWidth="1"/>
    <col min="5419" max="5421" width="9.140625" style="15"/>
    <col min="5422" max="5423" width="11" style="15" customWidth="1"/>
    <col min="5424" max="5429" width="13.7109375" style="15" customWidth="1"/>
    <col min="5430" max="5431" width="16.42578125" style="15" customWidth="1"/>
    <col min="5432" max="5625" width="9.140625" style="15"/>
    <col min="5626" max="5626" width="12.5703125" style="15" bestFit="1" customWidth="1"/>
    <col min="5627" max="5627" width="16.140625" style="15" bestFit="1" customWidth="1"/>
    <col min="5628" max="5630" width="9.140625" style="15"/>
    <col min="5631" max="5631" width="12.28515625" style="15" customWidth="1"/>
    <col min="5632" max="5655" width="13.7109375" style="15" customWidth="1"/>
    <col min="5656" max="5656" width="12.5703125" style="15" customWidth="1"/>
    <col min="5657" max="5657" width="9.140625" style="15"/>
    <col min="5658" max="5658" width="13.42578125" style="15" customWidth="1"/>
    <col min="5659" max="5659" width="13.28515625" style="15" customWidth="1"/>
    <col min="5660" max="5660" width="9.140625" style="15"/>
    <col min="5661" max="5661" width="18.7109375" style="15" customWidth="1"/>
    <col min="5662" max="5664" width="9.140625" style="15"/>
    <col min="5665" max="5665" width="12.85546875" style="15" customWidth="1"/>
    <col min="5666" max="5667" width="9.140625" style="15"/>
    <col min="5668" max="5668" width="10" style="15" bestFit="1" customWidth="1"/>
    <col min="5669" max="5669" width="13.5703125" style="15" customWidth="1"/>
    <col min="5670" max="5670" width="15.5703125" style="15" customWidth="1"/>
    <col min="5671" max="5671" width="21.85546875" style="15" customWidth="1"/>
    <col min="5672" max="5672" width="22.28515625" style="15" customWidth="1"/>
    <col min="5673" max="5673" width="15.7109375" style="15" customWidth="1"/>
    <col min="5674" max="5674" width="22.42578125" style="15" customWidth="1"/>
    <col min="5675" max="5677" width="9.140625" style="15"/>
    <col min="5678" max="5679" width="11" style="15" customWidth="1"/>
    <col min="5680" max="5685" width="13.7109375" style="15" customWidth="1"/>
    <col min="5686" max="5687" width="16.42578125" style="15" customWidth="1"/>
    <col min="5688" max="5881" width="9.140625" style="15"/>
    <col min="5882" max="5882" width="12.5703125" style="15" bestFit="1" customWidth="1"/>
    <col min="5883" max="5883" width="16.140625" style="15" bestFit="1" customWidth="1"/>
    <col min="5884" max="5886" width="9.140625" style="15"/>
    <col min="5887" max="5887" width="12.28515625" style="15" customWidth="1"/>
    <col min="5888" max="5911" width="13.7109375" style="15" customWidth="1"/>
    <col min="5912" max="5912" width="12.5703125" style="15" customWidth="1"/>
    <col min="5913" max="5913" width="9.140625" style="15"/>
    <col min="5914" max="5914" width="13.42578125" style="15" customWidth="1"/>
    <col min="5915" max="5915" width="13.28515625" style="15" customWidth="1"/>
    <col min="5916" max="5916" width="9.140625" style="15"/>
    <col min="5917" max="5917" width="18.7109375" style="15" customWidth="1"/>
    <col min="5918" max="5920" width="9.140625" style="15"/>
    <col min="5921" max="5921" width="12.85546875" style="15" customWidth="1"/>
    <col min="5922" max="5923" width="9.140625" style="15"/>
    <col min="5924" max="5924" width="10" style="15" bestFit="1" customWidth="1"/>
    <col min="5925" max="5925" width="13.5703125" style="15" customWidth="1"/>
    <col min="5926" max="5926" width="15.5703125" style="15" customWidth="1"/>
    <col min="5927" max="5927" width="21.85546875" style="15" customWidth="1"/>
    <col min="5928" max="5928" width="22.28515625" style="15" customWidth="1"/>
    <col min="5929" max="5929" width="15.7109375" style="15" customWidth="1"/>
    <col min="5930" max="5930" width="22.42578125" style="15" customWidth="1"/>
    <col min="5931" max="5933" width="9.140625" style="15"/>
    <col min="5934" max="5935" width="11" style="15" customWidth="1"/>
    <col min="5936" max="5941" width="13.7109375" style="15" customWidth="1"/>
    <col min="5942" max="5943" width="16.42578125" style="15" customWidth="1"/>
    <col min="5944" max="6137" width="9.140625" style="15"/>
    <col min="6138" max="6138" width="12.5703125" style="15" bestFit="1" customWidth="1"/>
    <col min="6139" max="6139" width="16.140625" style="15" bestFit="1" customWidth="1"/>
    <col min="6140" max="6142" width="9.140625" style="15"/>
    <col min="6143" max="6143" width="12.28515625" style="15" customWidth="1"/>
    <col min="6144" max="6167" width="13.7109375" style="15" customWidth="1"/>
    <col min="6168" max="6168" width="12.5703125" style="15" customWidth="1"/>
    <col min="6169" max="6169" width="9.140625" style="15"/>
    <col min="6170" max="6170" width="13.42578125" style="15" customWidth="1"/>
    <col min="6171" max="6171" width="13.28515625" style="15" customWidth="1"/>
    <col min="6172" max="6172" width="9.140625" style="15"/>
    <col min="6173" max="6173" width="18.7109375" style="15" customWidth="1"/>
    <col min="6174" max="6176" width="9.140625" style="15"/>
    <col min="6177" max="6177" width="12.85546875" style="15" customWidth="1"/>
    <col min="6178" max="6179" width="9.140625" style="15"/>
    <col min="6180" max="6180" width="10" style="15" bestFit="1" customWidth="1"/>
    <col min="6181" max="6181" width="13.5703125" style="15" customWidth="1"/>
    <col min="6182" max="6182" width="15.5703125" style="15" customWidth="1"/>
    <col min="6183" max="6183" width="21.85546875" style="15" customWidth="1"/>
    <col min="6184" max="6184" width="22.28515625" style="15" customWidth="1"/>
    <col min="6185" max="6185" width="15.7109375" style="15" customWidth="1"/>
    <col min="6186" max="6186" width="22.42578125" style="15" customWidth="1"/>
    <col min="6187" max="6189" width="9.140625" style="15"/>
    <col min="6190" max="6191" width="11" style="15" customWidth="1"/>
    <col min="6192" max="6197" width="13.7109375" style="15" customWidth="1"/>
    <col min="6198" max="6199" width="16.42578125" style="15" customWidth="1"/>
    <col min="6200" max="6393" width="9.140625" style="15"/>
    <col min="6394" max="6394" width="12.5703125" style="15" bestFit="1" customWidth="1"/>
    <col min="6395" max="6395" width="16.140625" style="15" bestFit="1" customWidth="1"/>
    <col min="6396" max="6398" width="9.140625" style="15"/>
    <col min="6399" max="6399" width="12.28515625" style="15" customWidth="1"/>
    <col min="6400" max="6423" width="13.7109375" style="15" customWidth="1"/>
    <col min="6424" max="6424" width="12.5703125" style="15" customWidth="1"/>
    <col min="6425" max="6425" width="9.140625" style="15"/>
    <col min="6426" max="6426" width="13.42578125" style="15" customWidth="1"/>
    <col min="6427" max="6427" width="13.28515625" style="15" customWidth="1"/>
    <col min="6428" max="6428" width="9.140625" style="15"/>
    <col min="6429" max="6429" width="18.7109375" style="15" customWidth="1"/>
    <col min="6430" max="6432" width="9.140625" style="15"/>
    <col min="6433" max="6433" width="12.85546875" style="15" customWidth="1"/>
    <col min="6434" max="6435" width="9.140625" style="15"/>
    <col min="6436" max="6436" width="10" style="15" bestFit="1" customWidth="1"/>
    <col min="6437" max="6437" width="13.5703125" style="15" customWidth="1"/>
    <col min="6438" max="6438" width="15.5703125" style="15" customWidth="1"/>
    <col min="6439" max="6439" width="21.85546875" style="15" customWidth="1"/>
    <col min="6440" max="6440" width="22.28515625" style="15" customWidth="1"/>
    <col min="6441" max="6441" width="15.7109375" style="15" customWidth="1"/>
    <col min="6442" max="6442" width="22.42578125" style="15" customWidth="1"/>
    <col min="6443" max="6445" width="9.140625" style="15"/>
    <col min="6446" max="6447" width="11" style="15" customWidth="1"/>
    <col min="6448" max="6453" width="13.7109375" style="15" customWidth="1"/>
    <col min="6454" max="6455" width="16.42578125" style="15" customWidth="1"/>
    <col min="6456" max="6649" width="9.140625" style="15"/>
    <col min="6650" max="6650" width="12.5703125" style="15" bestFit="1" customWidth="1"/>
    <col min="6651" max="6651" width="16.140625" style="15" bestFit="1" customWidth="1"/>
    <col min="6652" max="6654" width="9.140625" style="15"/>
    <col min="6655" max="6655" width="12.28515625" style="15" customWidth="1"/>
    <col min="6656" max="6679" width="13.7109375" style="15" customWidth="1"/>
    <col min="6680" max="6680" width="12.5703125" style="15" customWidth="1"/>
    <col min="6681" max="6681" width="9.140625" style="15"/>
    <col min="6682" max="6682" width="13.42578125" style="15" customWidth="1"/>
    <col min="6683" max="6683" width="13.28515625" style="15" customWidth="1"/>
    <col min="6684" max="6684" width="9.140625" style="15"/>
    <col min="6685" max="6685" width="18.7109375" style="15" customWidth="1"/>
    <col min="6686" max="6688" width="9.140625" style="15"/>
    <col min="6689" max="6689" width="12.85546875" style="15" customWidth="1"/>
    <col min="6690" max="6691" width="9.140625" style="15"/>
    <col min="6692" max="6692" width="10" style="15" bestFit="1" customWidth="1"/>
    <col min="6693" max="6693" width="13.5703125" style="15" customWidth="1"/>
    <col min="6694" max="6694" width="15.5703125" style="15" customWidth="1"/>
    <col min="6695" max="6695" width="21.85546875" style="15" customWidth="1"/>
    <col min="6696" max="6696" width="22.28515625" style="15" customWidth="1"/>
    <col min="6697" max="6697" width="15.7109375" style="15" customWidth="1"/>
    <col min="6698" max="6698" width="22.42578125" style="15" customWidth="1"/>
    <col min="6699" max="6701" width="9.140625" style="15"/>
    <col min="6702" max="6703" width="11" style="15" customWidth="1"/>
    <col min="6704" max="6709" width="13.7109375" style="15" customWidth="1"/>
    <col min="6710" max="6711" width="16.42578125" style="15" customWidth="1"/>
    <col min="6712" max="6905" width="9.140625" style="15"/>
    <col min="6906" max="6906" width="12.5703125" style="15" bestFit="1" customWidth="1"/>
    <col min="6907" max="6907" width="16.140625" style="15" bestFit="1" customWidth="1"/>
    <col min="6908" max="6910" width="9.140625" style="15"/>
    <col min="6911" max="6911" width="12.28515625" style="15" customWidth="1"/>
    <col min="6912" max="6935" width="13.7109375" style="15" customWidth="1"/>
    <col min="6936" max="6936" width="12.5703125" style="15" customWidth="1"/>
    <col min="6937" max="6937" width="9.140625" style="15"/>
    <col min="6938" max="6938" width="13.42578125" style="15" customWidth="1"/>
    <col min="6939" max="6939" width="13.28515625" style="15" customWidth="1"/>
    <col min="6940" max="6940" width="9.140625" style="15"/>
    <col min="6941" max="6941" width="18.7109375" style="15" customWidth="1"/>
    <col min="6942" max="6944" width="9.140625" style="15"/>
    <col min="6945" max="6945" width="12.85546875" style="15" customWidth="1"/>
    <col min="6946" max="6947" width="9.140625" style="15"/>
    <col min="6948" max="6948" width="10" style="15" bestFit="1" customWidth="1"/>
    <col min="6949" max="6949" width="13.5703125" style="15" customWidth="1"/>
    <col min="6950" max="6950" width="15.5703125" style="15" customWidth="1"/>
    <col min="6951" max="6951" width="21.85546875" style="15" customWidth="1"/>
    <col min="6952" max="6952" width="22.28515625" style="15" customWidth="1"/>
    <col min="6953" max="6953" width="15.7109375" style="15" customWidth="1"/>
    <col min="6954" max="6954" width="22.42578125" style="15" customWidth="1"/>
    <col min="6955" max="6957" width="9.140625" style="15"/>
    <col min="6958" max="6959" width="11" style="15" customWidth="1"/>
    <col min="6960" max="6965" width="13.7109375" style="15" customWidth="1"/>
    <col min="6966" max="6967" width="16.42578125" style="15" customWidth="1"/>
    <col min="6968" max="7161" width="9.140625" style="15"/>
    <col min="7162" max="7162" width="12.5703125" style="15" bestFit="1" customWidth="1"/>
    <col min="7163" max="7163" width="16.140625" style="15" bestFit="1" customWidth="1"/>
    <col min="7164" max="7166" width="9.140625" style="15"/>
    <col min="7167" max="7167" width="12.28515625" style="15" customWidth="1"/>
    <col min="7168" max="7191" width="13.7109375" style="15" customWidth="1"/>
    <col min="7192" max="7192" width="12.5703125" style="15" customWidth="1"/>
    <col min="7193" max="7193" width="9.140625" style="15"/>
    <col min="7194" max="7194" width="13.42578125" style="15" customWidth="1"/>
    <col min="7195" max="7195" width="13.28515625" style="15" customWidth="1"/>
    <col min="7196" max="7196" width="9.140625" style="15"/>
    <col min="7197" max="7197" width="18.7109375" style="15" customWidth="1"/>
    <col min="7198" max="7200" width="9.140625" style="15"/>
    <col min="7201" max="7201" width="12.85546875" style="15" customWidth="1"/>
    <col min="7202" max="7203" width="9.140625" style="15"/>
    <col min="7204" max="7204" width="10" style="15" bestFit="1" customWidth="1"/>
    <col min="7205" max="7205" width="13.5703125" style="15" customWidth="1"/>
    <col min="7206" max="7206" width="15.5703125" style="15" customWidth="1"/>
    <col min="7207" max="7207" width="21.85546875" style="15" customWidth="1"/>
    <col min="7208" max="7208" width="22.28515625" style="15" customWidth="1"/>
    <col min="7209" max="7209" width="15.7109375" style="15" customWidth="1"/>
    <col min="7210" max="7210" width="22.42578125" style="15" customWidth="1"/>
    <col min="7211" max="7213" width="9.140625" style="15"/>
    <col min="7214" max="7215" width="11" style="15" customWidth="1"/>
    <col min="7216" max="7221" width="13.7109375" style="15" customWidth="1"/>
    <col min="7222" max="7223" width="16.42578125" style="15" customWidth="1"/>
    <col min="7224" max="7417" width="9.140625" style="15"/>
    <col min="7418" max="7418" width="12.5703125" style="15" bestFit="1" customWidth="1"/>
    <col min="7419" max="7419" width="16.140625" style="15" bestFit="1" customWidth="1"/>
    <col min="7420" max="7422" width="9.140625" style="15"/>
    <col min="7423" max="7423" width="12.28515625" style="15" customWidth="1"/>
    <col min="7424" max="7447" width="13.7109375" style="15" customWidth="1"/>
    <col min="7448" max="7448" width="12.5703125" style="15" customWidth="1"/>
    <col min="7449" max="7449" width="9.140625" style="15"/>
    <col min="7450" max="7450" width="13.42578125" style="15" customWidth="1"/>
    <col min="7451" max="7451" width="13.28515625" style="15" customWidth="1"/>
    <col min="7452" max="7452" width="9.140625" style="15"/>
    <col min="7453" max="7453" width="18.7109375" style="15" customWidth="1"/>
    <col min="7454" max="7456" width="9.140625" style="15"/>
    <col min="7457" max="7457" width="12.85546875" style="15" customWidth="1"/>
    <col min="7458" max="7459" width="9.140625" style="15"/>
    <col min="7460" max="7460" width="10" style="15" bestFit="1" customWidth="1"/>
    <col min="7461" max="7461" width="13.5703125" style="15" customWidth="1"/>
    <col min="7462" max="7462" width="15.5703125" style="15" customWidth="1"/>
    <col min="7463" max="7463" width="21.85546875" style="15" customWidth="1"/>
    <col min="7464" max="7464" width="22.28515625" style="15" customWidth="1"/>
    <col min="7465" max="7465" width="15.7109375" style="15" customWidth="1"/>
    <col min="7466" max="7466" width="22.42578125" style="15" customWidth="1"/>
    <col min="7467" max="7469" width="9.140625" style="15"/>
    <col min="7470" max="7471" width="11" style="15" customWidth="1"/>
    <col min="7472" max="7477" width="13.7109375" style="15" customWidth="1"/>
    <col min="7478" max="7479" width="16.42578125" style="15" customWidth="1"/>
    <col min="7480" max="7673" width="9.140625" style="15"/>
    <col min="7674" max="7674" width="12.5703125" style="15" bestFit="1" customWidth="1"/>
    <col min="7675" max="7675" width="16.140625" style="15" bestFit="1" customWidth="1"/>
    <col min="7676" max="7678" width="9.140625" style="15"/>
    <col min="7679" max="7679" width="12.28515625" style="15" customWidth="1"/>
    <col min="7680" max="7703" width="13.7109375" style="15" customWidth="1"/>
    <col min="7704" max="7704" width="12.5703125" style="15" customWidth="1"/>
    <col min="7705" max="7705" width="9.140625" style="15"/>
    <col min="7706" max="7706" width="13.42578125" style="15" customWidth="1"/>
    <col min="7707" max="7707" width="13.28515625" style="15" customWidth="1"/>
    <col min="7708" max="7708" width="9.140625" style="15"/>
    <col min="7709" max="7709" width="18.7109375" style="15" customWidth="1"/>
    <col min="7710" max="7712" width="9.140625" style="15"/>
    <col min="7713" max="7713" width="12.85546875" style="15" customWidth="1"/>
    <col min="7714" max="7715" width="9.140625" style="15"/>
    <col min="7716" max="7716" width="10" style="15" bestFit="1" customWidth="1"/>
    <col min="7717" max="7717" width="13.5703125" style="15" customWidth="1"/>
    <col min="7718" max="7718" width="15.5703125" style="15" customWidth="1"/>
    <col min="7719" max="7719" width="21.85546875" style="15" customWidth="1"/>
    <col min="7720" max="7720" width="22.28515625" style="15" customWidth="1"/>
    <col min="7721" max="7721" width="15.7109375" style="15" customWidth="1"/>
    <col min="7722" max="7722" width="22.42578125" style="15" customWidth="1"/>
    <col min="7723" max="7725" width="9.140625" style="15"/>
    <col min="7726" max="7727" width="11" style="15" customWidth="1"/>
    <col min="7728" max="7733" width="13.7109375" style="15" customWidth="1"/>
    <col min="7734" max="7735" width="16.42578125" style="15" customWidth="1"/>
    <col min="7736" max="7929" width="9.140625" style="15"/>
    <col min="7930" max="7930" width="12.5703125" style="15" bestFit="1" customWidth="1"/>
    <col min="7931" max="7931" width="16.140625" style="15" bestFit="1" customWidth="1"/>
    <col min="7932" max="7934" width="9.140625" style="15"/>
    <col min="7935" max="7935" width="12.28515625" style="15" customWidth="1"/>
    <col min="7936" max="7959" width="13.7109375" style="15" customWidth="1"/>
    <col min="7960" max="7960" width="12.5703125" style="15" customWidth="1"/>
    <col min="7961" max="7961" width="9.140625" style="15"/>
    <col min="7962" max="7962" width="13.42578125" style="15" customWidth="1"/>
    <col min="7963" max="7963" width="13.28515625" style="15" customWidth="1"/>
    <col min="7964" max="7964" width="9.140625" style="15"/>
    <col min="7965" max="7965" width="18.7109375" style="15" customWidth="1"/>
    <col min="7966" max="7968" width="9.140625" style="15"/>
    <col min="7969" max="7969" width="12.85546875" style="15" customWidth="1"/>
    <col min="7970" max="7971" width="9.140625" style="15"/>
    <col min="7972" max="7972" width="10" style="15" bestFit="1" customWidth="1"/>
    <col min="7973" max="7973" width="13.5703125" style="15" customWidth="1"/>
    <col min="7974" max="7974" width="15.5703125" style="15" customWidth="1"/>
    <col min="7975" max="7975" width="21.85546875" style="15" customWidth="1"/>
    <col min="7976" max="7976" width="22.28515625" style="15" customWidth="1"/>
    <col min="7977" max="7977" width="15.7109375" style="15" customWidth="1"/>
    <col min="7978" max="7978" width="22.42578125" style="15" customWidth="1"/>
    <col min="7979" max="7981" width="9.140625" style="15"/>
    <col min="7982" max="7983" width="11" style="15" customWidth="1"/>
    <col min="7984" max="7989" width="13.7109375" style="15" customWidth="1"/>
    <col min="7990" max="7991" width="16.42578125" style="15" customWidth="1"/>
    <col min="7992" max="8185" width="9.140625" style="15"/>
    <col min="8186" max="8186" width="12.5703125" style="15" bestFit="1" customWidth="1"/>
    <col min="8187" max="8187" width="16.140625" style="15" bestFit="1" customWidth="1"/>
    <col min="8188" max="8190" width="9.140625" style="15"/>
    <col min="8191" max="8191" width="12.28515625" style="15" customWidth="1"/>
    <col min="8192" max="8215" width="13.7109375" style="15" customWidth="1"/>
    <col min="8216" max="8216" width="12.5703125" style="15" customWidth="1"/>
    <col min="8217" max="8217" width="9.140625" style="15"/>
    <col min="8218" max="8218" width="13.42578125" style="15" customWidth="1"/>
    <col min="8219" max="8219" width="13.28515625" style="15" customWidth="1"/>
    <col min="8220" max="8220" width="9.140625" style="15"/>
    <col min="8221" max="8221" width="18.7109375" style="15" customWidth="1"/>
    <col min="8222" max="8224" width="9.140625" style="15"/>
    <col min="8225" max="8225" width="12.85546875" style="15" customWidth="1"/>
    <col min="8226" max="8227" width="9.140625" style="15"/>
    <col min="8228" max="8228" width="10" style="15" bestFit="1" customWidth="1"/>
    <col min="8229" max="8229" width="13.5703125" style="15" customWidth="1"/>
    <col min="8230" max="8230" width="15.5703125" style="15" customWidth="1"/>
    <col min="8231" max="8231" width="21.85546875" style="15" customWidth="1"/>
    <col min="8232" max="8232" width="22.28515625" style="15" customWidth="1"/>
    <col min="8233" max="8233" width="15.7109375" style="15" customWidth="1"/>
    <col min="8234" max="8234" width="22.42578125" style="15" customWidth="1"/>
    <col min="8235" max="8237" width="9.140625" style="15"/>
    <col min="8238" max="8239" width="11" style="15" customWidth="1"/>
    <col min="8240" max="8245" width="13.7109375" style="15" customWidth="1"/>
    <col min="8246" max="8247" width="16.42578125" style="15" customWidth="1"/>
    <col min="8248" max="8441" width="9.140625" style="15"/>
    <col min="8442" max="8442" width="12.5703125" style="15" bestFit="1" customWidth="1"/>
    <col min="8443" max="8443" width="16.140625" style="15" bestFit="1" customWidth="1"/>
    <col min="8444" max="8446" width="9.140625" style="15"/>
    <col min="8447" max="8447" width="12.28515625" style="15" customWidth="1"/>
    <col min="8448" max="8471" width="13.7109375" style="15" customWidth="1"/>
    <col min="8472" max="8472" width="12.5703125" style="15" customWidth="1"/>
    <col min="8473" max="8473" width="9.140625" style="15"/>
    <col min="8474" max="8474" width="13.42578125" style="15" customWidth="1"/>
    <col min="8475" max="8475" width="13.28515625" style="15" customWidth="1"/>
    <col min="8476" max="8476" width="9.140625" style="15"/>
    <col min="8477" max="8477" width="18.7109375" style="15" customWidth="1"/>
    <col min="8478" max="8480" width="9.140625" style="15"/>
    <col min="8481" max="8481" width="12.85546875" style="15" customWidth="1"/>
    <col min="8482" max="8483" width="9.140625" style="15"/>
    <col min="8484" max="8484" width="10" style="15" bestFit="1" customWidth="1"/>
    <col min="8485" max="8485" width="13.5703125" style="15" customWidth="1"/>
    <col min="8486" max="8486" width="15.5703125" style="15" customWidth="1"/>
    <col min="8487" max="8487" width="21.85546875" style="15" customWidth="1"/>
    <col min="8488" max="8488" width="22.28515625" style="15" customWidth="1"/>
    <col min="8489" max="8489" width="15.7109375" style="15" customWidth="1"/>
    <col min="8490" max="8490" width="22.42578125" style="15" customWidth="1"/>
    <col min="8491" max="8493" width="9.140625" style="15"/>
    <col min="8494" max="8495" width="11" style="15" customWidth="1"/>
    <col min="8496" max="8501" width="13.7109375" style="15" customWidth="1"/>
    <col min="8502" max="8503" width="16.42578125" style="15" customWidth="1"/>
    <col min="8504" max="8697" width="9.140625" style="15"/>
    <col min="8698" max="8698" width="12.5703125" style="15" bestFit="1" customWidth="1"/>
    <col min="8699" max="8699" width="16.140625" style="15" bestFit="1" customWidth="1"/>
    <col min="8700" max="8702" width="9.140625" style="15"/>
    <col min="8703" max="8703" width="12.28515625" style="15" customWidth="1"/>
    <col min="8704" max="8727" width="13.7109375" style="15" customWidth="1"/>
    <col min="8728" max="8728" width="12.5703125" style="15" customWidth="1"/>
    <col min="8729" max="8729" width="9.140625" style="15"/>
    <col min="8730" max="8730" width="13.42578125" style="15" customWidth="1"/>
    <col min="8731" max="8731" width="13.28515625" style="15" customWidth="1"/>
    <col min="8732" max="8732" width="9.140625" style="15"/>
    <col min="8733" max="8733" width="18.7109375" style="15" customWidth="1"/>
    <col min="8734" max="8736" width="9.140625" style="15"/>
    <col min="8737" max="8737" width="12.85546875" style="15" customWidth="1"/>
    <col min="8738" max="8739" width="9.140625" style="15"/>
    <col min="8740" max="8740" width="10" style="15" bestFit="1" customWidth="1"/>
    <col min="8741" max="8741" width="13.5703125" style="15" customWidth="1"/>
    <col min="8742" max="8742" width="15.5703125" style="15" customWidth="1"/>
    <col min="8743" max="8743" width="21.85546875" style="15" customWidth="1"/>
    <col min="8744" max="8744" width="22.28515625" style="15" customWidth="1"/>
    <col min="8745" max="8745" width="15.7109375" style="15" customWidth="1"/>
    <col min="8746" max="8746" width="22.42578125" style="15" customWidth="1"/>
    <col min="8747" max="8749" width="9.140625" style="15"/>
    <col min="8750" max="8751" width="11" style="15" customWidth="1"/>
    <col min="8752" max="8757" width="13.7109375" style="15" customWidth="1"/>
    <col min="8758" max="8759" width="16.42578125" style="15" customWidth="1"/>
    <col min="8760" max="8953" width="9.140625" style="15"/>
    <col min="8954" max="8954" width="12.5703125" style="15" bestFit="1" customWidth="1"/>
    <col min="8955" max="8955" width="16.140625" style="15" bestFit="1" customWidth="1"/>
    <col min="8956" max="8958" width="9.140625" style="15"/>
    <col min="8959" max="8959" width="12.28515625" style="15" customWidth="1"/>
    <col min="8960" max="8983" width="13.7109375" style="15" customWidth="1"/>
    <col min="8984" max="8984" width="12.5703125" style="15" customWidth="1"/>
    <col min="8985" max="8985" width="9.140625" style="15"/>
    <col min="8986" max="8986" width="13.42578125" style="15" customWidth="1"/>
    <col min="8987" max="8987" width="13.28515625" style="15" customWidth="1"/>
    <col min="8988" max="8988" width="9.140625" style="15"/>
    <col min="8989" max="8989" width="18.7109375" style="15" customWidth="1"/>
    <col min="8990" max="8992" width="9.140625" style="15"/>
    <col min="8993" max="8993" width="12.85546875" style="15" customWidth="1"/>
    <col min="8994" max="8995" width="9.140625" style="15"/>
    <col min="8996" max="8996" width="10" style="15" bestFit="1" customWidth="1"/>
    <col min="8997" max="8997" width="13.5703125" style="15" customWidth="1"/>
    <col min="8998" max="8998" width="15.5703125" style="15" customWidth="1"/>
    <col min="8999" max="8999" width="21.85546875" style="15" customWidth="1"/>
    <col min="9000" max="9000" width="22.28515625" style="15" customWidth="1"/>
    <col min="9001" max="9001" width="15.7109375" style="15" customWidth="1"/>
    <col min="9002" max="9002" width="22.42578125" style="15" customWidth="1"/>
    <col min="9003" max="9005" width="9.140625" style="15"/>
    <col min="9006" max="9007" width="11" style="15" customWidth="1"/>
    <col min="9008" max="9013" width="13.7109375" style="15" customWidth="1"/>
    <col min="9014" max="9015" width="16.42578125" style="15" customWidth="1"/>
    <col min="9016" max="9209" width="9.140625" style="15"/>
    <col min="9210" max="9210" width="12.5703125" style="15" bestFit="1" customWidth="1"/>
    <col min="9211" max="9211" width="16.140625" style="15" bestFit="1" customWidth="1"/>
    <col min="9212" max="9214" width="9.140625" style="15"/>
    <col min="9215" max="9215" width="12.28515625" style="15" customWidth="1"/>
    <col min="9216" max="9239" width="13.7109375" style="15" customWidth="1"/>
    <col min="9240" max="9240" width="12.5703125" style="15" customWidth="1"/>
    <col min="9241" max="9241" width="9.140625" style="15"/>
    <col min="9242" max="9242" width="13.42578125" style="15" customWidth="1"/>
    <col min="9243" max="9243" width="13.28515625" style="15" customWidth="1"/>
    <col min="9244" max="9244" width="9.140625" style="15"/>
    <col min="9245" max="9245" width="18.7109375" style="15" customWidth="1"/>
    <col min="9246" max="9248" width="9.140625" style="15"/>
    <col min="9249" max="9249" width="12.85546875" style="15" customWidth="1"/>
    <col min="9250" max="9251" width="9.140625" style="15"/>
    <col min="9252" max="9252" width="10" style="15" bestFit="1" customWidth="1"/>
    <col min="9253" max="9253" width="13.5703125" style="15" customWidth="1"/>
    <col min="9254" max="9254" width="15.5703125" style="15" customWidth="1"/>
    <col min="9255" max="9255" width="21.85546875" style="15" customWidth="1"/>
    <col min="9256" max="9256" width="22.28515625" style="15" customWidth="1"/>
    <col min="9257" max="9257" width="15.7109375" style="15" customWidth="1"/>
    <col min="9258" max="9258" width="22.42578125" style="15" customWidth="1"/>
    <col min="9259" max="9261" width="9.140625" style="15"/>
    <col min="9262" max="9263" width="11" style="15" customWidth="1"/>
    <col min="9264" max="9269" width="13.7109375" style="15" customWidth="1"/>
    <col min="9270" max="9271" width="16.42578125" style="15" customWidth="1"/>
    <col min="9272" max="9465" width="9.140625" style="15"/>
    <col min="9466" max="9466" width="12.5703125" style="15" bestFit="1" customWidth="1"/>
    <col min="9467" max="9467" width="16.140625" style="15" bestFit="1" customWidth="1"/>
    <col min="9468" max="9470" width="9.140625" style="15"/>
    <col min="9471" max="9471" width="12.28515625" style="15" customWidth="1"/>
    <col min="9472" max="9495" width="13.7109375" style="15" customWidth="1"/>
    <col min="9496" max="9496" width="12.5703125" style="15" customWidth="1"/>
    <col min="9497" max="9497" width="9.140625" style="15"/>
    <col min="9498" max="9498" width="13.42578125" style="15" customWidth="1"/>
    <col min="9499" max="9499" width="13.28515625" style="15" customWidth="1"/>
    <col min="9500" max="9500" width="9.140625" style="15"/>
    <col min="9501" max="9501" width="18.7109375" style="15" customWidth="1"/>
    <col min="9502" max="9504" width="9.140625" style="15"/>
    <col min="9505" max="9505" width="12.85546875" style="15" customWidth="1"/>
    <col min="9506" max="9507" width="9.140625" style="15"/>
    <col min="9508" max="9508" width="10" style="15" bestFit="1" customWidth="1"/>
    <col min="9509" max="9509" width="13.5703125" style="15" customWidth="1"/>
    <col min="9510" max="9510" width="15.5703125" style="15" customWidth="1"/>
    <col min="9511" max="9511" width="21.85546875" style="15" customWidth="1"/>
    <col min="9512" max="9512" width="22.28515625" style="15" customWidth="1"/>
    <col min="9513" max="9513" width="15.7109375" style="15" customWidth="1"/>
    <col min="9514" max="9514" width="22.42578125" style="15" customWidth="1"/>
    <col min="9515" max="9517" width="9.140625" style="15"/>
    <col min="9518" max="9519" width="11" style="15" customWidth="1"/>
    <col min="9520" max="9525" width="13.7109375" style="15" customWidth="1"/>
    <col min="9526" max="9527" width="16.42578125" style="15" customWidth="1"/>
    <col min="9528" max="9721" width="9.140625" style="15"/>
    <col min="9722" max="9722" width="12.5703125" style="15" bestFit="1" customWidth="1"/>
    <col min="9723" max="9723" width="16.140625" style="15" bestFit="1" customWidth="1"/>
    <col min="9724" max="9726" width="9.140625" style="15"/>
    <col min="9727" max="9727" width="12.28515625" style="15" customWidth="1"/>
    <col min="9728" max="9751" width="13.7109375" style="15" customWidth="1"/>
    <col min="9752" max="9752" width="12.5703125" style="15" customWidth="1"/>
    <col min="9753" max="9753" width="9.140625" style="15"/>
    <col min="9754" max="9754" width="13.42578125" style="15" customWidth="1"/>
    <col min="9755" max="9755" width="13.28515625" style="15" customWidth="1"/>
    <col min="9756" max="9756" width="9.140625" style="15"/>
    <col min="9757" max="9757" width="18.7109375" style="15" customWidth="1"/>
    <col min="9758" max="9760" width="9.140625" style="15"/>
    <col min="9761" max="9761" width="12.85546875" style="15" customWidth="1"/>
    <col min="9762" max="9763" width="9.140625" style="15"/>
    <col min="9764" max="9764" width="10" style="15" bestFit="1" customWidth="1"/>
    <col min="9765" max="9765" width="13.5703125" style="15" customWidth="1"/>
    <col min="9766" max="9766" width="15.5703125" style="15" customWidth="1"/>
    <col min="9767" max="9767" width="21.85546875" style="15" customWidth="1"/>
    <col min="9768" max="9768" width="22.28515625" style="15" customWidth="1"/>
    <col min="9769" max="9769" width="15.7109375" style="15" customWidth="1"/>
    <col min="9770" max="9770" width="22.42578125" style="15" customWidth="1"/>
    <col min="9771" max="9773" width="9.140625" style="15"/>
    <col min="9774" max="9775" width="11" style="15" customWidth="1"/>
    <col min="9776" max="9781" width="13.7109375" style="15" customWidth="1"/>
    <col min="9782" max="9783" width="16.42578125" style="15" customWidth="1"/>
    <col min="9784" max="9977" width="9.140625" style="15"/>
    <col min="9978" max="9978" width="12.5703125" style="15" bestFit="1" customWidth="1"/>
    <col min="9979" max="9979" width="16.140625" style="15" bestFit="1" customWidth="1"/>
    <col min="9980" max="9982" width="9.140625" style="15"/>
    <col min="9983" max="9983" width="12.28515625" style="15" customWidth="1"/>
    <col min="9984" max="10007" width="13.7109375" style="15" customWidth="1"/>
    <col min="10008" max="10008" width="12.5703125" style="15" customWidth="1"/>
    <col min="10009" max="10009" width="9.140625" style="15"/>
    <col min="10010" max="10010" width="13.42578125" style="15" customWidth="1"/>
    <col min="10011" max="10011" width="13.28515625" style="15" customWidth="1"/>
    <col min="10012" max="10012" width="9.140625" style="15"/>
    <col min="10013" max="10013" width="18.7109375" style="15" customWidth="1"/>
    <col min="10014" max="10016" width="9.140625" style="15"/>
    <col min="10017" max="10017" width="12.85546875" style="15" customWidth="1"/>
    <col min="10018" max="10019" width="9.140625" style="15"/>
    <col min="10020" max="10020" width="10" style="15" bestFit="1" customWidth="1"/>
    <col min="10021" max="10021" width="13.5703125" style="15" customWidth="1"/>
    <col min="10022" max="10022" width="15.5703125" style="15" customWidth="1"/>
    <col min="10023" max="10023" width="21.85546875" style="15" customWidth="1"/>
    <col min="10024" max="10024" width="22.28515625" style="15" customWidth="1"/>
    <col min="10025" max="10025" width="15.7109375" style="15" customWidth="1"/>
    <col min="10026" max="10026" width="22.42578125" style="15" customWidth="1"/>
    <col min="10027" max="10029" width="9.140625" style="15"/>
    <col min="10030" max="10031" width="11" style="15" customWidth="1"/>
    <col min="10032" max="10037" width="13.7109375" style="15" customWidth="1"/>
    <col min="10038" max="10039" width="16.42578125" style="15" customWidth="1"/>
    <col min="10040" max="10233" width="9.140625" style="15"/>
    <col min="10234" max="10234" width="12.5703125" style="15" bestFit="1" customWidth="1"/>
    <col min="10235" max="10235" width="16.140625" style="15" bestFit="1" customWidth="1"/>
    <col min="10236" max="10238" width="9.140625" style="15"/>
    <col min="10239" max="10239" width="12.28515625" style="15" customWidth="1"/>
    <col min="10240" max="10263" width="13.7109375" style="15" customWidth="1"/>
    <col min="10264" max="10264" width="12.5703125" style="15" customWidth="1"/>
    <col min="10265" max="10265" width="9.140625" style="15"/>
    <col min="10266" max="10266" width="13.42578125" style="15" customWidth="1"/>
    <col min="10267" max="10267" width="13.28515625" style="15" customWidth="1"/>
    <col min="10268" max="10268" width="9.140625" style="15"/>
    <col min="10269" max="10269" width="18.7109375" style="15" customWidth="1"/>
    <col min="10270" max="10272" width="9.140625" style="15"/>
    <col min="10273" max="10273" width="12.85546875" style="15" customWidth="1"/>
    <col min="10274" max="10275" width="9.140625" style="15"/>
    <col min="10276" max="10276" width="10" style="15" bestFit="1" customWidth="1"/>
    <col min="10277" max="10277" width="13.5703125" style="15" customWidth="1"/>
    <col min="10278" max="10278" width="15.5703125" style="15" customWidth="1"/>
    <col min="10279" max="10279" width="21.85546875" style="15" customWidth="1"/>
    <col min="10280" max="10280" width="22.28515625" style="15" customWidth="1"/>
    <col min="10281" max="10281" width="15.7109375" style="15" customWidth="1"/>
    <col min="10282" max="10282" width="22.42578125" style="15" customWidth="1"/>
    <col min="10283" max="10285" width="9.140625" style="15"/>
    <col min="10286" max="10287" width="11" style="15" customWidth="1"/>
    <col min="10288" max="10293" width="13.7109375" style="15" customWidth="1"/>
    <col min="10294" max="10295" width="16.42578125" style="15" customWidth="1"/>
    <col min="10296" max="10489" width="9.140625" style="15"/>
    <col min="10490" max="10490" width="12.5703125" style="15" bestFit="1" customWidth="1"/>
    <col min="10491" max="10491" width="16.140625" style="15" bestFit="1" customWidth="1"/>
    <col min="10492" max="10494" width="9.140625" style="15"/>
    <col min="10495" max="10495" width="12.28515625" style="15" customWidth="1"/>
    <col min="10496" max="10519" width="13.7109375" style="15" customWidth="1"/>
    <col min="10520" max="10520" width="12.5703125" style="15" customWidth="1"/>
    <col min="10521" max="10521" width="9.140625" style="15"/>
    <col min="10522" max="10522" width="13.42578125" style="15" customWidth="1"/>
    <col min="10523" max="10523" width="13.28515625" style="15" customWidth="1"/>
    <col min="10524" max="10524" width="9.140625" style="15"/>
    <col min="10525" max="10525" width="18.7109375" style="15" customWidth="1"/>
    <col min="10526" max="10528" width="9.140625" style="15"/>
    <col min="10529" max="10529" width="12.85546875" style="15" customWidth="1"/>
    <col min="10530" max="10531" width="9.140625" style="15"/>
    <col min="10532" max="10532" width="10" style="15" bestFit="1" customWidth="1"/>
    <col min="10533" max="10533" width="13.5703125" style="15" customWidth="1"/>
    <col min="10534" max="10534" width="15.5703125" style="15" customWidth="1"/>
    <col min="10535" max="10535" width="21.85546875" style="15" customWidth="1"/>
    <col min="10536" max="10536" width="22.28515625" style="15" customWidth="1"/>
    <col min="10537" max="10537" width="15.7109375" style="15" customWidth="1"/>
    <col min="10538" max="10538" width="22.42578125" style="15" customWidth="1"/>
    <col min="10539" max="10541" width="9.140625" style="15"/>
    <col min="10542" max="10543" width="11" style="15" customWidth="1"/>
    <col min="10544" max="10549" width="13.7109375" style="15" customWidth="1"/>
    <col min="10550" max="10551" width="16.42578125" style="15" customWidth="1"/>
    <col min="10552" max="10745" width="9.140625" style="15"/>
    <col min="10746" max="10746" width="12.5703125" style="15" bestFit="1" customWidth="1"/>
    <col min="10747" max="10747" width="16.140625" style="15" bestFit="1" customWidth="1"/>
    <col min="10748" max="10750" width="9.140625" style="15"/>
    <col min="10751" max="10751" width="12.28515625" style="15" customWidth="1"/>
    <col min="10752" max="10775" width="13.7109375" style="15" customWidth="1"/>
    <col min="10776" max="10776" width="12.5703125" style="15" customWidth="1"/>
    <col min="10777" max="10777" width="9.140625" style="15"/>
    <col min="10778" max="10778" width="13.42578125" style="15" customWidth="1"/>
    <col min="10779" max="10779" width="13.28515625" style="15" customWidth="1"/>
    <col min="10780" max="10780" width="9.140625" style="15"/>
    <col min="10781" max="10781" width="18.7109375" style="15" customWidth="1"/>
    <col min="10782" max="10784" width="9.140625" style="15"/>
    <col min="10785" max="10785" width="12.85546875" style="15" customWidth="1"/>
    <col min="10786" max="10787" width="9.140625" style="15"/>
    <col min="10788" max="10788" width="10" style="15" bestFit="1" customWidth="1"/>
    <col min="10789" max="10789" width="13.5703125" style="15" customWidth="1"/>
    <col min="10790" max="10790" width="15.5703125" style="15" customWidth="1"/>
    <col min="10791" max="10791" width="21.85546875" style="15" customWidth="1"/>
    <col min="10792" max="10792" width="22.28515625" style="15" customWidth="1"/>
    <col min="10793" max="10793" width="15.7109375" style="15" customWidth="1"/>
    <col min="10794" max="10794" width="22.42578125" style="15" customWidth="1"/>
    <col min="10795" max="10797" width="9.140625" style="15"/>
    <col min="10798" max="10799" width="11" style="15" customWidth="1"/>
    <col min="10800" max="10805" width="13.7109375" style="15" customWidth="1"/>
    <col min="10806" max="10807" width="16.42578125" style="15" customWidth="1"/>
    <col min="10808" max="11001" width="9.140625" style="15"/>
    <col min="11002" max="11002" width="12.5703125" style="15" bestFit="1" customWidth="1"/>
    <col min="11003" max="11003" width="16.140625" style="15" bestFit="1" customWidth="1"/>
    <col min="11004" max="11006" width="9.140625" style="15"/>
    <col min="11007" max="11007" width="12.28515625" style="15" customWidth="1"/>
    <col min="11008" max="11031" width="13.7109375" style="15" customWidth="1"/>
    <col min="11032" max="11032" width="12.5703125" style="15" customWidth="1"/>
    <col min="11033" max="11033" width="9.140625" style="15"/>
    <col min="11034" max="11034" width="13.42578125" style="15" customWidth="1"/>
    <col min="11035" max="11035" width="13.28515625" style="15" customWidth="1"/>
    <col min="11036" max="11036" width="9.140625" style="15"/>
    <col min="11037" max="11037" width="18.7109375" style="15" customWidth="1"/>
    <col min="11038" max="11040" width="9.140625" style="15"/>
    <col min="11041" max="11041" width="12.85546875" style="15" customWidth="1"/>
    <col min="11042" max="11043" width="9.140625" style="15"/>
    <col min="11044" max="11044" width="10" style="15" bestFit="1" customWidth="1"/>
    <col min="11045" max="11045" width="13.5703125" style="15" customWidth="1"/>
    <col min="11046" max="11046" width="15.5703125" style="15" customWidth="1"/>
    <col min="11047" max="11047" width="21.85546875" style="15" customWidth="1"/>
    <col min="11048" max="11048" width="22.28515625" style="15" customWidth="1"/>
    <col min="11049" max="11049" width="15.7109375" style="15" customWidth="1"/>
    <col min="11050" max="11050" width="22.42578125" style="15" customWidth="1"/>
    <col min="11051" max="11053" width="9.140625" style="15"/>
    <col min="11054" max="11055" width="11" style="15" customWidth="1"/>
    <col min="11056" max="11061" width="13.7109375" style="15" customWidth="1"/>
    <col min="11062" max="11063" width="16.42578125" style="15" customWidth="1"/>
    <col min="11064" max="11257" width="9.140625" style="15"/>
    <col min="11258" max="11258" width="12.5703125" style="15" bestFit="1" customWidth="1"/>
    <col min="11259" max="11259" width="16.140625" style="15" bestFit="1" customWidth="1"/>
    <col min="11260" max="11262" width="9.140625" style="15"/>
    <col min="11263" max="11263" width="12.28515625" style="15" customWidth="1"/>
    <col min="11264" max="11287" width="13.7109375" style="15" customWidth="1"/>
    <col min="11288" max="11288" width="12.5703125" style="15" customWidth="1"/>
    <col min="11289" max="11289" width="9.140625" style="15"/>
    <col min="11290" max="11290" width="13.42578125" style="15" customWidth="1"/>
    <col min="11291" max="11291" width="13.28515625" style="15" customWidth="1"/>
    <col min="11292" max="11292" width="9.140625" style="15"/>
    <col min="11293" max="11293" width="18.7109375" style="15" customWidth="1"/>
    <col min="11294" max="11296" width="9.140625" style="15"/>
    <col min="11297" max="11297" width="12.85546875" style="15" customWidth="1"/>
    <col min="11298" max="11299" width="9.140625" style="15"/>
    <col min="11300" max="11300" width="10" style="15" bestFit="1" customWidth="1"/>
    <col min="11301" max="11301" width="13.5703125" style="15" customWidth="1"/>
    <col min="11302" max="11302" width="15.5703125" style="15" customWidth="1"/>
    <col min="11303" max="11303" width="21.85546875" style="15" customWidth="1"/>
    <col min="11304" max="11304" width="22.28515625" style="15" customWidth="1"/>
    <col min="11305" max="11305" width="15.7109375" style="15" customWidth="1"/>
    <col min="11306" max="11306" width="22.42578125" style="15" customWidth="1"/>
    <col min="11307" max="11309" width="9.140625" style="15"/>
    <col min="11310" max="11311" width="11" style="15" customWidth="1"/>
    <col min="11312" max="11317" width="13.7109375" style="15" customWidth="1"/>
    <col min="11318" max="11319" width="16.42578125" style="15" customWidth="1"/>
    <col min="11320" max="11513" width="9.140625" style="15"/>
    <col min="11514" max="11514" width="12.5703125" style="15" bestFit="1" customWidth="1"/>
    <col min="11515" max="11515" width="16.140625" style="15" bestFit="1" customWidth="1"/>
    <col min="11516" max="11518" width="9.140625" style="15"/>
    <col min="11519" max="11519" width="12.28515625" style="15" customWidth="1"/>
    <col min="11520" max="11543" width="13.7109375" style="15" customWidth="1"/>
    <col min="11544" max="11544" width="12.5703125" style="15" customWidth="1"/>
    <col min="11545" max="11545" width="9.140625" style="15"/>
    <col min="11546" max="11546" width="13.42578125" style="15" customWidth="1"/>
    <col min="11547" max="11547" width="13.28515625" style="15" customWidth="1"/>
    <col min="11548" max="11548" width="9.140625" style="15"/>
    <col min="11549" max="11549" width="18.7109375" style="15" customWidth="1"/>
    <col min="11550" max="11552" width="9.140625" style="15"/>
    <col min="11553" max="11553" width="12.85546875" style="15" customWidth="1"/>
    <col min="11554" max="11555" width="9.140625" style="15"/>
    <col min="11556" max="11556" width="10" style="15" bestFit="1" customWidth="1"/>
    <col min="11557" max="11557" width="13.5703125" style="15" customWidth="1"/>
    <col min="11558" max="11558" width="15.5703125" style="15" customWidth="1"/>
    <col min="11559" max="11559" width="21.85546875" style="15" customWidth="1"/>
    <col min="11560" max="11560" width="22.28515625" style="15" customWidth="1"/>
    <col min="11561" max="11561" width="15.7109375" style="15" customWidth="1"/>
    <col min="11562" max="11562" width="22.42578125" style="15" customWidth="1"/>
    <col min="11563" max="11565" width="9.140625" style="15"/>
    <col min="11566" max="11567" width="11" style="15" customWidth="1"/>
    <col min="11568" max="11573" width="13.7109375" style="15" customWidth="1"/>
    <col min="11574" max="11575" width="16.42578125" style="15" customWidth="1"/>
    <col min="11576" max="11769" width="9.140625" style="15"/>
    <col min="11770" max="11770" width="12.5703125" style="15" bestFit="1" customWidth="1"/>
    <col min="11771" max="11771" width="16.140625" style="15" bestFit="1" customWidth="1"/>
    <col min="11772" max="11774" width="9.140625" style="15"/>
    <col min="11775" max="11775" width="12.28515625" style="15" customWidth="1"/>
    <col min="11776" max="11799" width="13.7109375" style="15" customWidth="1"/>
    <col min="11800" max="11800" width="12.5703125" style="15" customWidth="1"/>
    <col min="11801" max="11801" width="9.140625" style="15"/>
    <col min="11802" max="11802" width="13.42578125" style="15" customWidth="1"/>
    <col min="11803" max="11803" width="13.28515625" style="15" customWidth="1"/>
    <col min="11804" max="11804" width="9.140625" style="15"/>
    <col min="11805" max="11805" width="18.7109375" style="15" customWidth="1"/>
    <col min="11806" max="11808" width="9.140625" style="15"/>
    <col min="11809" max="11809" width="12.85546875" style="15" customWidth="1"/>
    <col min="11810" max="11811" width="9.140625" style="15"/>
    <col min="11812" max="11812" width="10" style="15" bestFit="1" customWidth="1"/>
    <col min="11813" max="11813" width="13.5703125" style="15" customWidth="1"/>
    <col min="11814" max="11814" width="15.5703125" style="15" customWidth="1"/>
    <col min="11815" max="11815" width="21.85546875" style="15" customWidth="1"/>
    <col min="11816" max="11816" width="22.28515625" style="15" customWidth="1"/>
    <col min="11817" max="11817" width="15.7109375" style="15" customWidth="1"/>
    <col min="11818" max="11818" width="22.42578125" style="15" customWidth="1"/>
    <col min="11819" max="11821" width="9.140625" style="15"/>
    <col min="11822" max="11823" width="11" style="15" customWidth="1"/>
    <col min="11824" max="11829" width="13.7109375" style="15" customWidth="1"/>
    <col min="11830" max="11831" width="16.42578125" style="15" customWidth="1"/>
    <col min="11832" max="12025" width="9.140625" style="15"/>
    <col min="12026" max="12026" width="12.5703125" style="15" bestFit="1" customWidth="1"/>
    <col min="12027" max="12027" width="16.140625" style="15" bestFit="1" customWidth="1"/>
    <col min="12028" max="12030" width="9.140625" style="15"/>
    <col min="12031" max="12031" width="12.28515625" style="15" customWidth="1"/>
    <col min="12032" max="12055" width="13.7109375" style="15" customWidth="1"/>
    <col min="12056" max="12056" width="12.5703125" style="15" customWidth="1"/>
    <col min="12057" max="12057" width="9.140625" style="15"/>
    <col min="12058" max="12058" width="13.42578125" style="15" customWidth="1"/>
    <col min="12059" max="12059" width="13.28515625" style="15" customWidth="1"/>
    <col min="12060" max="12060" width="9.140625" style="15"/>
    <col min="12061" max="12061" width="18.7109375" style="15" customWidth="1"/>
    <col min="12062" max="12064" width="9.140625" style="15"/>
    <col min="12065" max="12065" width="12.85546875" style="15" customWidth="1"/>
    <col min="12066" max="12067" width="9.140625" style="15"/>
    <col min="12068" max="12068" width="10" style="15" bestFit="1" customWidth="1"/>
    <col min="12069" max="12069" width="13.5703125" style="15" customWidth="1"/>
    <col min="12070" max="12070" width="15.5703125" style="15" customWidth="1"/>
    <col min="12071" max="12071" width="21.85546875" style="15" customWidth="1"/>
    <col min="12072" max="12072" width="22.28515625" style="15" customWidth="1"/>
    <col min="12073" max="12073" width="15.7109375" style="15" customWidth="1"/>
    <col min="12074" max="12074" width="22.42578125" style="15" customWidth="1"/>
    <col min="12075" max="12077" width="9.140625" style="15"/>
    <col min="12078" max="12079" width="11" style="15" customWidth="1"/>
    <col min="12080" max="12085" width="13.7109375" style="15" customWidth="1"/>
    <col min="12086" max="12087" width="16.42578125" style="15" customWidth="1"/>
    <col min="12088" max="12281" width="9.140625" style="15"/>
    <col min="12282" max="12282" width="12.5703125" style="15" bestFit="1" customWidth="1"/>
    <col min="12283" max="12283" width="16.140625" style="15" bestFit="1" customWidth="1"/>
    <col min="12284" max="12286" width="9.140625" style="15"/>
    <col min="12287" max="12287" width="12.28515625" style="15" customWidth="1"/>
    <col min="12288" max="12311" width="13.7109375" style="15" customWidth="1"/>
    <col min="12312" max="12312" width="12.5703125" style="15" customWidth="1"/>
    <col min="12313" max="12313" width="9.140625" style="15"/>
    <col min="12314" max="12314" width="13.42578125" style="15" customWidth="1"/>
    <col min="12315" max="12315" width="13.28515625" style="15" customWidth="1"/>
    <col min="12316" max="12316" width="9.140625" style="15"/>
    <col min="12317" max="12317" width="18.7109375" style="15" customWidth="1"/>
    <col min="12318" max="12320" width="9.140625" style="15"/>
    <col min="12321" max="12321" width="12.85546875" style="15" customWidth="1"/>
    <col min="12322" max="12323" width="9.140625" style="15"/>
    <col min="12324" max="12324" width="10" style="15" bestFit="1" customWidth="1"/>
    <col min="12325" max="12325" width="13.5703125" style="15" customWidth="1"/>
    <col min="12326" max="12326" width="15.5703125" style="15" customWidth="1"/>
    <col min="12327" max="12327" width="21.85546875" style="15" customWidth="1"/>
    <col min="12328" max="12328" width="22.28515625" style="15" customWidth="1"/>
    <col min="12329" max="12329" width="15.7109375" style="15" customWidth="1"/>
    <col min="12330" max="12330" width="22.42578125" style="15" customWidth="1"/>
    <col min="12331" max="12333" width="9.140625" style="15"/>
    <col min="12334" max="12335" width="11" style="15" customWidth="1"/>
    <col min="12336" max="12341" width="13.7109375" style="15" customWidth="1"/>
    <col min="12342" max="12343" width="16.42578125" style="15" customWidth="1"/>
    <col min="12344" max="12537" width="9.140625" style="15"/>
    <col min="12538" max="12538" width="12.5703125" style="15" bestFit="1" customWidth="1"/>
    <col min="12539" max="12539" width="16.140625" style="15" bestFit="1" customWidth="1"/>
    <col min="12540" max="12542" width="9.140625" style="15"/>
    <col min="12543" max="12543" width="12.28515625" style="15" customWidth="1"/>
    <col min="12544" max="12567" width="13.7109375" style="15" customWidth="1"/>
    <col min="12568" max="12568" width="12.5703125" style="15" customWidth="1"/>
    <col min="12569" max="12569" width="9.140625" style="15"/>
    <col min="12570" max="12570" width="13.42578125" style="15" customWidth="1"/>
    <col min="12571" max="12571" width="13.28515625" style="15" customWidth="1"/>
    <col min="12572" max="12572" width="9.140625" style="15"/>
    <col min="12573" max="12573" width="18.7109375" style="15" customWidth="1"/>
    <col min="12574" max="12576" width="9.140625" style="15"/>
    <col min="12577" max="12577" width="12.85546875" style="15" customWidth="1"/>
    <col min="12578" max="12579" width="9.140625" style="15"/>
    <col min="12580" max="12580" width="10" style="15" bestFit="1" customWidth="1"/>
    <col min="12581" max="12581" width="13.5703125" style="15" customWidth="1"/>
    <col min="12582" max="12582" width="15.5703125" style="15" customWidth="1"/>
    <col min="12583" max="12583" width="21.85546875" style="15" customWidth="1"/>
    <col min="12584" max="12584" width="22.28515625" style="15" customWidth="1"/>
    <col min="12585" max="12585" width="15.7109375" style="15" customWidth="1"/>
    <col min="12586" max="12586" width="22.42578125" style="15" customWidth="1"/>
    <col min="12587" max="12589" width="9.140625" style="15"/>
    <col min="12590" max="12591" width="11" style="15" customWidth="1"/>
    <col min="12592" max="12597" width="13.7109375" style="15" customWidth="1"/>
    <col min="12598" max="12599" width="16.42578125" style="15" customWidth="1"/>
    <col min="12600" max="12793" width="9.140625" style="15"/>
    <col min="12794" max="12794" width="12.5703125" style="15" bestFit="1" customWidth="1"/>
    <col min="12795" max="12795" width="16.140625" style="15" bestFit="1" customWidth="1"/>
    <col min="12796" max="12798" width="9.140625" style="15"/>
    <col min="12799" max="12799" width="12.28515625" style="15" customWidth="1"/>
    <col min="12800" max="12823" width="13.7109375" style="15" customWidth="1"/>
    <col min="12824" max="12824" width="12.5703125" style="15" customWidth="1"/>
    <col min="12825" max="12825" width="9.140625" style="15"/>
    <col min="12826" max="12826" width="13.42578125" style="15" customWidth="1"/>
    <col min="12827" max="12827" width="13.28515625" style="15" customWidth="1"/>
    <col min="12828" max="12828" width="9.140625" style="15"/>
    <col min="12829" max="12829" width="18.7109375" style="15" customWidth="1"/>
    <col min="12830" max="12832" width="9.140625" style="15"/>
    <col min="12833" max="12833" width="12.85546875" style="15" customWidth="1"/>
    <col min="12834" max="12835" width="9.140625" style="15"/>
    <col min="12836" max="12836" width="10" style="15" bestFit="1" customWidth="1"/>
    <col min="12837" max="12837" width="13.5703125" style="15" customWidth="1"/>
    <col min="12838" max="12838" width="15.5703125" style="15" customWidth="1"/>
    <col min="12839" max="12839" width="21.85546875" style="15" customWidth="1"/>
    <col min="12840" max="12840" width="22.28515625" style="15" customWidth="1"/>
    <col min="12841" max="12841" width="15.7109375" style="15" customWidth="1"/>
    <col min="12842" max="12842" width="22.42578125" style="15" customWidth="1"/>
    <col min="12843" max="12845" width="9.140625" style="15"/>
    <col min="12846" max="12847" width="11" style="15" customWidth="1"/>
    <col min="12848" max="12853" width="13.7109375" style="15" customWidth="1"/>
    <col min="12854" max="12855" width="16.42578125" style="15" customWidth="1"/>
    <col min="12856" max="13049" width="9.140625" style="15"/>
    <col min="13050" max="13050" width="12.5703125" style="15" bestFit="1" customWidth="1"/>
    <col min="13051" max="13051" width="16.140625" style="15" bestFit="1" customWidth="1"/>
    <col min="13052" max="13054" width="9.140625" style="15"/>
    <col min="13055" max="13055" width="12.28515625" style="15" customWidth="1"/>
    <col min="13056" max="13079" width="13.7109375" style="15" customWidth="1"/>
    <col min="13080" max="13080" width="12.5703125" style="15" customWidth="1"/>
    <col min="13081" max="13081" width="9.140625" style="15"/>
    <col min="13082" max="13082" width="13.42578125" style="15" customWidth="1"/>
    <col min="13083" max="13083" width="13.28515625" style="15" customWidth="1"/>
    <col min="13084" max="13084" width="9.140625" style="15"/>
    <col min="13085" max="13085" width="18.7109375" style="15" customWidth="1"/>
    <col min="13086" max="13088" width="9.140625" style="15"/>
    <col min="13089" max="13089" width="12.85546875" style="15" customWidth="1"/>
    <col min="13090" max="13091" width="9.140625" style="15"/>
    <col min="13092" max="13092" width="10" style="15" bestFit="1" customWidth="1"/>
    <col min="13093" max="13093" width="13.5703125" style="15" customWidth="1"/>
    <col min="13094" max="13094" width="15.5703125" style="15" customWidth="1"/>
    <col min="13095" max="13095" width="21.85546875" style="15" customWidth="1"/>
    <col min="13096" max="13096" width="22.28515625" style="15" customWidth="1"/>
    <col min="13097" max="13097" width="15.7109375" style="15" customWidth="1"/>
    <col min="13098" max="13098" width="22.42578125" style="15" customWidth="1"/>
    <col min="13099" max="13101" width="9.140625" style="15"/>
    <col min="13102" max="13103" width="11" style="15" customWidth="1"/>
    <col min="13104" max="13109" width="13.7109375" style="15" customWidth="1"/>
    <col min="13110" max="13111" width="16.42578125" style="15" customWidth="1"/>
    <col min="13112" max="13305" width="9.140625" style="15"/>
    <col min="13306" max="13306" width="12.5703125" style="15" bestFit="1" customWidth="1"/>
    <col min="13307" max="13307" width="16.140625" style="15" bestFit="1" customWidth="1"/>
    <col min="13308" max="13310" width="9.140625" style="15"/>
    <col min="13311" max="13311" width="12.28515625" style="15" customWidth="1"/>
    <col min="13312" max="13335" width="13.7109375" style="15" customWidth="1"/>
    <col min="13336" max="13336" width="12.5703125" style="15" customWidth="1"/>
    <col min="13337" max="13337" width="9.140625" style="15"/>
    <col min="13338" max="13338" width="13.42578125" style="15" customWidth="1"/>
    <col min="13339" max="13339" width="13.28515625" style="15" customWidth="1"/>
    <col min="13340" max="13340" width="9.140625" style="15"/>
    <col min="13341" max="13341" width="18.7109375" style="15" customWidth="1"/>
    <col min="13342" max="13344" width="9.140625" style="15"/>
    <col min="13345" max="13345" width="12.85546875" style="15" customWidth="1"/>
    <col min="13346" max="13347" width="9.140625" style="15"/>
    <col min="13348" max="13348" width="10" style="15" bestFit="1" customWidth="1"/>
    <col min="13349" max="13349" width="13.5703125" style="15" customWidth="1"/>
    <col min="13350" max="13350" width="15.5703125" style="15" customWidth="1"/>
    <col min="13351" max="13351" width="21.85546875" style="15" customWidth="1"/>
    <col min="13352" max="13352" width="22.28515625" style="15" customWidth="1"/>
    <col min="13353" max="13353" width="15.7109375" style="15" customWidth="1"/>
    <col min="13354" max="13354" width="22.42578125" style="15" customWidth="1"/>
    <col min="13355" max="13357" width="9.140625" style="15"/>
    <col min="13358" max="13359" width="11" style="15" customWidth="1"/>
    <col min="13360" max="13365" width="13.7109375" style="15" customWidth="1"/>
    <col min="13366" max="13367" width="16.42578125" style="15" customWidth="1"/>
    <col min="13368" max="13561" width="9.140625" style="15"/>
    <col min="13562" max="13562" width="12.5703125" style="15" bestFit="1" customWidth="1"/>
    <col min="13563" max="13563" width="16.140625" style="15" bestFit="1" customWidth="1"/>
    <col min="13564" max="13566" width="9.140625" style="15"/>
    <col min="13567" max="13567" width="12.28515625" style="15" customWidth="1"/>
    <col min="13568" max="13591" width="13.7109375" style="15" customWidth="1"/>
    <col min="13592" max="13592" width="12.5703125" style="15" customWidth="1"/>
    <col min="13593" max="13593" width="9.140625" style="15"/>
    <col min="13594" max="13594" width="13.42578125" style="15" customWidth="1"/>
    <col min="13595" max="13595" width="13.28515625" style="15" customWidth="1"/>
    <col min="13596" max="13596" width="9.140625" style="15"/>
    <col min="13597" max="13597" width="18.7109375" style="15" customWidth="1"/>
    <col min="13598" max="13600" width="9.140625" style="15"/>
    <col min="13601" max="13601" width="12.85546875" style="15" customWidth="1"/>
    <col min="13602" max="13603" width="9.140625" style="15"/>
    <col min="13604" max="13604" width="10" style="15" bestFit="1" customWidth="1"/>
    <col min="13605" max="13605" width="13.5703125" style="15" customWidth="1"/>
    <col min="13606" max="13606" width="15.5703125" style="15" customWidth="1"/>
    <col min="13607" max="13607" width="21.85546875" style="15" customWidth="1"/>
    <col min="13608" max="13608" width="22.28515625" style="15" customWidth="1"/>
    <col min="13609" max="13609" width="15.7109375" style="15" customWidth="1"/>
    <col min="13610" max="13610" width="22.42578125" style="15" customWidth="1"/>
    <col min="13611" max="13613" width="9.140625" style="15"/>
    <col min="13614" max="13615" width="11" style="15" customWidth="1"/>
    <col min="13616" max="13621" width="13.7109375" style="15" customWidth="1"/>
    <col min="13622" max="13623" width="16.42578125" style="15" customWidth="1"/>
    <col min="13624" max="13817" width="9.140625" style="15"/>
    <col min="13818" max="13818" width="12.5703125" style="15" bestFit="1" customWidth="1"/>
    <col min="13819" max="13819" width="16.140625" style="15" bestFit="1" customWidth="1"/>
    <col min="13820" max="13822" width="9.140625" style="15"/>
    <col min="13823" max="13823" width="12.28515625" style="15" customWidth="1"/>
    <col min="13824" max="13847" width="13.7109375" style="15" customWidth="1"/>
    <col min="13848" max="13848" width="12.5703125" style="15" customWidth="1"/>
    <col min="13849" max="13849" width="9.140625" style="15"/>
    <col min="13850" max="13850" width="13.42578125" style="15" customWidth="1"/>
    <col min="13851" max="13851" width="13.28515625" style="15" customWidth="1"/>
    <col min="13852" max="13852" width="9.140625" style="15"/>
    <col min="13853" max="13853" width="18.7109375" style="15" customWidth="1"/>
    <col min="13854" max="13856" width="9.140625" style="15"/>
    <col min="13857" max="13857" width="12.85546875" style="15" customWidth="1"/>
    <col min="13858" max="13859" width="9.140625" style="15"/>
    <col min="13860" max="13860" width="10" style="15" bestFit="1" customWidth="1"/>
    <col min="13861" max="13861" width="13.5703125" style="15" customWidth="1"/>
    <col min="13862" max="13862" width="15.5703125" style="15" customWidth="1"/>
    <col min="13863" max="13863" width="21.85546875" style="15" customWidth="1"/>
    <col min="13864" max="13864" width="22.28515625" style="15" customWidth="1"/>
    <col min="13865" max="13865" width="15.7109375" style="15" customWidth="1"/>
    <col min="13866" max="13866" width="22.42578125" style="15" customWidth="1"/>
    <col min="13867" max="13869" width="9.140625" style="15"/>
    <col min="13870" max="13871" width="11" style="15" customWidth="1"/>
    <col min="13872" max="13877" width="13.7109375" style="15" customWidth="1"/>
    <col min="13878" max="13879" width="16.42578125" style="15" customWidth="1"/>
    <col min="13880" max="14073" width="9.140625" style="15"/>
    <col min="14074" max="14074" width="12.5703125" style="15" bestFit="1" customWidth="1"/>
    <col min="14075" max="14075" width="16.140625" style="15" bestFit="1" customWidth="1"/>
    <col min="14076" max="14078" width="9.140625" style="15"/>
    <col min="14079" max="14079" width="12.28515625" style="15" customWidth="1"/>
    <col min="14080" max="14103" width="13.7109375" style="15" customWidth="1"/>
    <col min="14104" max="14104" width="12.5703125" style="15" customWidth="1"/>
    <col min="14105" max="14105" width="9.140625" style="15"/>
    <col min="14106" max="14106" width="13.42578125" style="15" customWidth="1"/>
    <col min="14107" max="14107" width="13.28515625" style="15" customWidth="1"/>
    <col min="14108" max="14108" width="9.140625" style="15"/>
    <col min="14109" max="14109" width="18.7109375" style="15" customWidth="1"/>
    <col min="14110" max="14112" width="9.140625" style="15"/>
    <col min="14113" max="14113" width="12.85546875" style="15" customWidth="1"/>
    <col min="14114" max="14115" width="9.140625" style="15"/>
    <col min="14116" max="14116" width="10" style="15" bestFit="1" customWidth="1"/>
    <col min="14117" max="14117" width="13.5703125" style="15" customWidth="1"/>
    <col min="14118" max="14118" width="15.5703125" style="15" customWidth="1"/>
    <col min="14119" max="14119" width="21.85546875" style="15" customWidth="1"/>
    <col min="14120" max="14120" width="22.28515625" style="15" customWidth="1"/>
    <col min="14121" max="14121" width="15.7109375" style="15" customWidth="1"/>
    <col min="14122" max="14122" width="22.42578125" style="15" customWidth="1"/>
    <col min="14123" max="14125" width="9.140625" style="15"/>
    <col min="14126" max="14127" width="11" style="15" customWidth="1"/>
    <col min="14128" max="14133" width="13.7109375" style="15" customWidth="1"/>
    <col min="14134" max="14135" width="16.42578125" style="15" customWidth="1"/>
    <col min="14136" max="14329" width="9.140625" style="15"/>
    <col min="14330" max="14330" width="12.5703125" style="15" bestFit="1" customWidth="1"/>
    <col min="14331" max="14331" width="16.140625" style="15" bestFit="1" customWidth="1"/>
    <col min="14332" max="14334" width="9.140625" style="15"/>
    <col min="14335" max="14335" width="12.28515625" style="15" customWidth="1"/>
    <col min="14336" max="14359" width="13.7109375" style="15" customWidth="1"/>
    <col min="14360" max="14360" width="12.5703125" style="15" customWidth="1"/>
    <col min="14361" max="14361" width="9.140625" style="15"/>
    <col min="14362" max="14362" width="13.42578125" style="15" customWidth="1"/>
    <col min="14363" max="14363" width="13.28515625" style="15" customWidth="1"/>
    <col min="14364" max="14364" width="9.140625" style="15"/>
    <col min="14365" max="14365" width="18.7109375" style="15" customWidth="1"/>
    <col min="14366" max="14368" width="9.140625" style="15"/>
    <col min="14369" max="14369" width="12.85546875" style="15" customWidth="1"/>
    <col min="14370" max="14371" width="9.140625" style="15"/>
    <col min="14372" max="14372" width="10" style="15" bestFit="1" customWidth="1"/>
    <col min="14373" max="14373" width="13.5703125" style="15" customWidth="1"/>
    <col min="14374" max="14374" width="15.5703125" style="15" customWidth="1"/>
    <col min="14375" max="14375" width="21.85546875" style="15" customWidth="1"/>
    <col min="14376" max="14376" width="22.28515625" style="15" customWidth="1"/>
    <col min="14377" max="14377" width="15.7109375" style="15" customWidth="1"/>
    <col min="14378" max="14378" width="22.42578125" style="15" customWidth="1"/>
    <col min="14379" max="14381" width="9.140625" style="15"/>
    <col min="14382" max="14383" width="11" style="15" customWidth="1"/>
    <col min="14384" max="14389" width="13.7109375" style="15" customWidth="1"/>
    <col min="14390" max="14391" width="16.42578125" style="15" customWidth="1"/>
    <col min="14392" max="14585" width="9.140625" style="15"/>
    <col min="14586" max="14586" width="12.5703125" style="15" bestFit="1" customWidth="1"/>
    <col min="14587" max="14587" width="16.140625" style="15" bestFit="1" customWidth="1"/>
    <col min="14588" max="14590" width="9.140625" style="15"/>
    <col min="14591" max="14591" width="12.28515625" style="15" customWidth="1"/>
    <col min="14592" max="14615" width="13.7109375" style="15" customWidth="1"/>
    <col min="14616" max="14616" width="12.5703125" style="15" customWidth="1"/>
    <col min="14617" max="14617" width="9.140625" style="15"/>
    <col min="14618" max="14618" width="13.42578125" style="15" customWidth="1"/>
    <col min="14619" max="14619" width="13.28515625" style="15" customWidth="1"/>
    <col min="14620" max="14620" width="9.140625" style="15"/>
    <col min="14621" max="14621" width="18.7109375" style="15" customWidth="1"/>
    <col min="14622" max="14624" width="9.140625" style="15"/>
    <col min="14625" max="14625" width="12.85546875" style="15" customWidth="1"/>
    <col min="14626" max="14627" width="9.140625" style="15"/>
    <col min="14628" max="14628" width="10" style="15" bestFit="1" customWidth="1"/>
    <col min="14629" max="14629" width="13.5703125" style="15" customWidth="1"/>
    <col min="14630" max="14630" width="15.5703125" style="15" customWidth="1"/>
    <col min="14631" max="14631" width="21.85546875" style="15" customWidth="1"/>
    <col min="14632" max="14632" width="22.28515625" style="15" customWidth="1"/>
    <col min="14633" max="14633" width="15.7109375" style="15" customWidth="1"/>
    <col min="14634" max="14634" width="22.42578125" style="15" customWidth="1"/>
    <col min="14635" max="14637" width="9.140625" style="15"/>
    <col min="14638" max="14639" width="11" style="15" customWidth="1"/>
    <col min="14640" max="14645" width="13.7109375" style="15" customWidth="1"/>
    <col min="14646" max="14647" width="16.42578125" style="15" customWidth="1"/>
    <col min="14648" max="14841" width="9.140625" style="15"/>
    <col min="14842" max="14842" width="12.5703125" style="15" bestFit="1" customWidth="1"/>
    <col min="14843" max="14843" width="16.140625" style="15" bestFit="1" customWidth="1"/>
    <col min="14844" max="14846" width="9.140625" style="15"/>
    <col min="14847" max="14847" width="12.28515625" style="15" customWidth="1"/>
    <col min="14848" max="14871" width="13.7109375" style="15" customWidth="1"/>
    <col min="14872" max="14872" width="12.5703125" style="15" customWidth="1"/>
    <col min="14873" max="14873" width="9.140625" style="15"/>
    <col min="14874" max="14874" width="13.42578125" style="15" customWidth="1"/>
    <col min="14875" max="14875" width="13.28515625" style="15" customWidth="1"/>
    <col min="14876" max="14876" width="9.140625" style="15"/>
    <col min="14877" max="14877" width="18.7109375" style="15" customWidth="1"/>
    <col min="14878" max="14880" width="9.140625" style="15"/>
    <col min="14881" max="14881" width="12.85546875" style="15" customWidth="1"/>
    <col min="14882" max="14883" width="9.140625" style="15"/>
    <col min="14884" max="14884" width="10" style="15" bestFit="1" customWidth="1"/>
    <col min="14885" max="14885" width="13.5703125" style="15" customWidth="1"/>
    <col min="14886" max="14886" width="15.5703125" style="15" customWidth="1"/>
    <col min="14887" max="14887" width="21.85546875" style="15" customWidth="1"/>
    <col min="14888" max="14888" width="22.28515625" style="15" customWidth="1"/>
    <col min="14889" max="14889" width="15.7109375" style="15" customWidth="1"/>
    <col min="14890" max="14890" width="22.42578125" style="15" customWidth="1"/>
    <col min="14891" max="14893" width="9.140625" style="15"/>
    <col min="14894" max="14895" width="11" style="15" customWidth="1"/>
    <col min="14896" max="14901" width="13.7109375" style="15" customWidth="1"/>
    <col min="14902" max="14903" width="16.42578125" style="15" customWidth="1"/>
    <col min="14904" max="15097" width="9.140625" style="15"/>
    <col min="15098" max="15098" width="12.5703125" style="15" bestFit="1" customWidth="1"/>
    <col min="15099" max="15099" width="16.140625" style="15" bestFit="1" customWidth="1"/>
    <col min="15100" max="15102" width="9.140625" style="15"/>
    <col min="15103" max="15103" width="12.28515625" style="15" customWidth="1"/>
    <col min="15104" max="15127" width="13.7109375" style="15" customWidth="1"/>
    <col min="15128" max="15128" width="12.5703125" style="15" customWidth="1"/>
    <col min="15129" max="15129" width="9.140625" style="15"/>
    <col min="15130" max="15130" width="13.42578125" style="15" customWidth="1"/>
    <col min="15131" max="15131" width="13.28515625" style="15" customWidth="1"/>
    <col min="15132" max="15132" width="9.140625" style="15"/>
    <col min="15133" max="15133" width="18.7109375" style="15" customWidth="1"/>
    <col min="15134" max="15136" width="9.140625" style="15"/>
    <col min="15137" max="15137" width="12.85546875" style="15" customWidth="1"/>
    <col min="15138" max="15139" width="9.140625" style="15"/>
    <col min="15140" max="15140" width="10" style="15" bestFit="1" customWidth="1"/>
    <col min="15141" max="15141" width="13.5703125" style="15" customWidth="1"/>
    <col min="15142" max="15142" width="15.5703125" style="15" customWidth="1"/>
    <col min="15143" max="15143" width="21.85546875" style="15" customWidth="1"/>
    <col min="15144" max="15144" width="22.28515625" style="15" customWidth="1"/>
    <col min="15145" max="15145" width="15.7109375" style="15" customWidth="1"/>
    <col min="15146" max="15146" width="22.42578125" style="15" customWidth="1"/>
    <col min="15147" max="15149" width="9.140625" style="15"/>
    <col min="15150" max="15151" width="11" style="15" customWidth="1"/>
    <col min="15152" max="15157" width="13.7109375" style="15" customWidth="1"/>
    <col min="15158" max="15159" width="16.42578125" style="15" customWidth="1"/>
    <col min="15160" max="15353" width="9.140625" style="15"/>
    <col min="15354" max="15354" width="12.5703125" style="15" bestFit="1" customWidth="1"/>
    <col min="15355" max="15355" width="16.140625" style="15" bestFit="1" customWidth="1"/>
    <col min="15356" max="15358" width="9.140625" style="15"/>
    <col min="15359" max="15359" width="12.28515625" style="15" customWidth="1"/>
    <col min="15360" max="15383" width="13.7109375" style="15" customWidth="1"/>
    <col min="15384" max="15384" width="12.5703125" style="15" customWidth="1"/>
    <col min="15385" max="15385" width="9.140625" style="15"/>
    <col min="15386" max="15386" width="13.42578125" style="15" customWidth="1"/>
    <col min="15387" max="15387" width="13.28515625" style="15" customWidth="1"/>
    <col min="15388" max="15388" width="9.140625" style="15"/>
    <col min="15389" max="15389" width="18.7109375" style="15" customWidth="1"/>
    <col min="15390" max="15392" width="9.140625" style="15"/>
    <col min="15393" max="15393" width="12.85546875" style="15" customWidth="1"/>
    <col min="15394" max="15395" width="9.140625" style="15"/>
    <col min="15396" max="15396" width="10" style="15" bestFit="1" customWidth="1"/>
    <col min="15397" max="15397" width="13.5703125" style="15" customWidth="1"/>
    <col min="15398" max="15398" width="15.5703125" style="15" customWidth="1"/>
    <col min="15399" max="15399" width="21.85546875" style="15" customWidth="1"/>
    <col min="15400" max="15400" width="22.28515625" style="15" customWidth="1"/>
    <col min="15401" max="15401" width="15.7109375" style="15" customWidth="1"/>
    <col min="15402" max="15402" width="22.42578125" style="15" customWidth="1"/>
    <col min="15403" max="15405" width="9.140625" style="15"/>
    <col min="15406" max="15407" width="11" style="15" customWidth="1"/>
    <col min="15408" max="15413" width="13.7109375" style="15" customWidth="1"/>
    <col min="15414" max="15415" width="16.42578125" style="15" customWidth="1"/>
    <col min="15416" max="15609" width="9.140625" style="15"/>
    <col min="15610" max="15610" width="12.5703125" style="15" bestFit="1" customWidth="1"/>
    <col min="15611" max="15611" width="16.140625" style="15" bestFit="1" customWidth="1"/>
    <col min="15612" max="15614" width="9.140625" style="15"/>
    <col min="15615" max="15615" width="12.28515625" style="15" customWidth="1"/>
    <col min="15616" max="15639" width="13.7109375" style="15" customWidth="1"/>
    <col min="15640" max="15640" width="12.5703125" style="15" customWidth="1"/>
    <col min="15641" max="15641" width="9.140625" style="15"/>
    <col min="15642" max="15642" width="13.42578125" style="15" customWidth="1"/>
    <col min="15643" max="15643" width="13.28515625" style="15" customWidth="1"/>
    <col min="15644" max="15644" width="9.140625" style="15"/>
    <col min="15645" max="15645" width="18.7109375" style="15" customWidth="1"/>
    <col min="15646" max="15648" width="9.140625" style="15"/>
    <col min="15649" max="15649" width="12.85546875" style="15" customWidth="1"/>
    <col min="15650" max="15651" width="9.140625" style="15"/>
    <col min="15652" max="15652" width="10" style="15" bestFit="1" customWidth="1"/>
    <col min="15653" max="15653" width="13.5703125" style="15" customWidth="1"/>
    <col min="15654" max="15654" width="15.5703125" style="15" customWidth="1"/>
    <col min="15655" max="15655" width="21.85546875" style="15" customWidth="1"/>
    <col min="15656" max="15656" width="22.28515625" style="15" customWidth="1"/>
    <col min="15657" max="15657" width="15.7109375" style="15" customWidth="1"/>
    <col min="15658" max="15658" width="22.42578125" style="15" customWidth="1"/>
    <col min="15659" max="15661" width="9.140625" style="15"/>
    <col min="15662" max="15663" width="11" style="15" customWidth="1"/>
    <col min="15664" max="15669" width="13.7109375" style="15" customWidth="1"/>
    <col min="15670" max="15671" width="16.42578125" style="15" customWidth="1"/>
    <col min="15672" max="15865" width="9.140625" style="15"/>
    <col min="15866" max="15866" width="12.5703125" style="15" bestFit="1" customWidth="1"/>
    <col min="15867" max="15867" width="16.140625" style="15" bestFit="1" customWidth="1"/>
    <col min="15868" max="15870" width="9.140625" style="15"/>
    <col min="15871" max="15871" width="12.28515625" style="15" customWidth="1"/>
    <col min="15872" max="15895" width="13.7109375" style="15" customWidth="1"/>
    <col min="15896" max="15896" width="12.5703125" style="15" customWidth="1"/>
    <col min="15897" max="15897" width="9.140625" style="15"/>
    <col min="15898" max="15898" width="13.42578125" style="15" customWidth="1"/>
    <col min="15899" max="15899" width="13.28515625" style="15" customWidth="1"/>
    <col min="15900" max="15900" width="9.140625" style="15"/>
    <col min="15901" max="15901" width="18.7109375" style="15" customWidth="1"/>
    <col min="15902" max="15904" width="9.140625" style="15"/>
    <col min="15905" max="15905" width="12.85546875" style="15" customWidth="1"/>
    <col min="15906" max="15907" width="9.140625" style="15"/>
    <col min="15908" max="15908" width="10" style="15" bestFit="1" customWidth="1"/>
    <col min="15909" max="15909" width="13.5703125" style="15" customWidth="1"/>
    <col min="15910" max="15910" width="15.5703125" style="15" customWidth="1"/>
    <col min="15911" max="15911" width="21.85546875" style="15" customWidth="1"/>
    <col min="15912" max="15912" width="22.28515625" style="15" customWidth="1"/>
    <col min="15913" max="15913" width="15.7109375" style="15" customWidth="1"/>
    <col min="15914" max="15914" width="22.42578125" style="15" customWidth="1"/>
    <col min="15915" max="15917" width="9.140625" style="15"/>
    <col min="15918" max="15919" width="11" style="15" customWidth="1"/>
    <col min="15920" max="15925" width="13.7109375" style="15" customWidth="1"/>
    <col min="15926" max="15927" width="16.42578125" style="15" customWidth="1"/>
    <col min="15928" max="16121" width="9.140625" style="15"/>
    <col min="16122" max="16122" width="12.5703125" style="15" bestFit="1" customWidth="1"/>
    <col min="16123" max="16123" width="16.140625" style="15" bestFit="1" customWidth="1"/>
    <col min="16124" max="16126" width="9.140625" style="15"/>
    <col min="16127" max="16127" width="12.28515625" style="15" customWidth="1"/>
    <col min="16128" max="16151" width="13.7109375" style="15" customWidth="1"/>
    <col min="16152" max="16152" width="12.5703125" style="15" customWidth="1"/>
    <col min="16153" max="16153" width="9.140625" style="15"/>
    <col min="16154" max="16154" width="13.42578125" style="15" customWidth="1"/>
    <col min="16155" max="16155" width="13.28515625" style="15" customWidth="1"/>
    <col min="16156" max="16156" width="9.140625" style="15"/>
    <col min="16157" max="16157" width="18.7109375" style="15" customWidth="1"/>
    <col min="16158" max="16160" width="9.140625" style="15"/>
    <col min="16161" max="16161" width="12.85546875" style="15" customWidth="1"/>
    <col min="16162" max="16163" width="9.140625" style="15"/>
    <col min="16164" max="16164" width="10" style="15" bestFit="1" customWidth="1"/>
    <col min="16165" max="16165" width="13.5703125" style="15" customWidth="1"/>
    <col min="16166" max="16166" width="15.5703125" style="15" customWidth="1"/>
    <col min="16167" max="16167" width="21.85546875" style="15" customWidth="1"/>
    <col min="16168" max="16168" width="22.28515625" style="15" customWidth="1"/>
    <col min="16169" max="16169" width="15.7109375" style="15" customWidth="1"/>
    <col min="16170" max="16170" width="22.42578125" style="15" customWidth="1"/>
    <col min="16171" max="16173" width="9.140625" style="15"/>
    <col min="16174" max="16175" width="11" style="15" customWidth="1"/>
    <col min="16176" max="16181" width="13.7109375" style="15" customWidth="1"/>
    <col min="16182" max="16183" width="16.42578125" style="15" customWidth="1"/>
    <col min="16184" max="16384" width="9.140625" style="15"/>
  </cols>
  <sheetData>
    <row r="1" spans="1:51" ht="12.75" x14ac:dyDescent="0.2">
      <c r="A1" s="32">
        <v>1</v>
      </c>
      <c r="B1" s="32">
        <v>2</v>
      </c>
      <c r="C1" s="32">
        <v>3</v>
      </c>
      <c r="D1" s="32">
        <v>4</v>
      </c>
      <c r="E1" s="32">
        <v>5</v>
      </c>
      <c r="F1" s="32"/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/>
      <c r="AA1" s="32"/>
      <c r="AB1" s="32"/>
      <c r="AC1" s="32"/>
      <c r="AD1" s="32"/>
      <c r="AE1" s="32"/>
      <c r="AF1" s="32"/>
      <c r="AG1" s="32">
        <v>25</v>
      </c>
      <c r="AH1" s="32">
        <v>26</v>
      </c>
      <c r="AI1" s="32">
        <v>27</v>
      </c>
      <c r="AJ1" s="32">
        <v>28</v>
      </c>
      <c r="AK1" s="32">
        <v>29</v>
      </c>
      <c r="AL1" s="32">
        <v>30</v>
      </c>
      <c r="AM1" s="32"/>
      <c r="AN1" s="32">
        <v>31</v>
      </c>
      <c r="AO1" s="32">
        <v>32</v>
      </c>
      <c r="AP1" s="32">
        <v>33</v>
      </c>
      <c r="AQ1" s="32">
        <v>34</v>
      </c>
      <c r="AR1" s="32">
        <v>35</v>
      </c>
      <c r="AS1" s="32">
        <v>36</v>
      </c>
      <c r="AT1" s="32">
        <v>37</v>
      </c>
      <c r="AU1" s="32">
        <v>38</v>
      </c>
      <c r="AV1" s="32"/>
      <c r="AW1" s="32">
        <v>39</v>
      </c>
      <c r="AX1" s="32"/>
      <c r="AY1" s="32">
        <v>40</v>
      </c>
    </row>
    <row r="2" spans="1:51" x14ac:dyDescent="0.25">
      <c r="H2" s="17"/>
      <c r="J2" s="15"/>
      <c r="L2" s="18"/>
      <c r="M2" s="28"/>
      <c r="N2" s="28"/>
      <c r="O2" s="28"/>
      <c r="P2" s="18"/>
      <c r="Q2" s="15"/>
      <c r="R2" s="15"/>
      <c r="S2" s="161" t="s">
        <v>517</v>
      </c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31"/>
      <c r="AF2" s="31"/>
      <c r="AG2" s="161" t="s">
        <v>222</v>
      </c>
      <c r="AH2" s="161"/>
      <c r="AI2" s="161"/>
      <c r="AJ2" s="161"/>
      <c r="AK2" s="161"/>
      <c r="AL2" s="161"/>
      <c r="AM2" s="161"/>
      <c r="AN2" s="161"/>
      <c r="AO2" s="161"/>
      <c r="AP2" s="161"/>
      <c r="AT2" s="28"/>
      <c r="AU2" s="28"/>
      <c r="AV2" s="31"/>
      <c r="AW2" s="28"/>
      <c r="AX2" s="31"/>
    </row>
    <row r="3" spans="1:51" s="36" customFormat="1" ht="54.75" customHeight="1" x14ac:dyDescent="0.2">
      <c r="A3" s="36" t="s">
        <v>223</v>
      </c>
      <c r="B3" s="36" t="s">
        <v>545</v>
      </c>
      <c r="C3" s="36" t="s">
        <v>224</v>
      </c>
      <c r="D3" s="36" t="s">
        <v>225</v>
      </c>
      <c r="E3" s="36" t="s">
        <v>226</v>
      </c>
      <c r="F3" s="37" t="s">
        <v>567</v>
      </c>
      <c r="G3" s="37" t="s">
        <v>227</v>
      </c>
      <c r="H3" s="37" t="s">
        <v>228</v>
      </c>
      <c r="I3" s="37" t="s">
        <v>229</v>
      </c>
      <c r="J3" s="37" t="s">
        <v>543</v>
      </c>
      <c r="K3" s="37" t="s">
        <v>544</v>
      </c>
      <c r="L3" s="37" t="s">
        <v>41</v>
      </c>
      <c r="M3" s="37" t="s">
        <v>43</v>
      </c>
      <c r="N3" s="37" t="s">
        <v>92</v>
      </c>
      <c r="O3" s="37" t="s">
        <v>42</v>
      </c>
      <c r="P3" s="37" t="s">
        <v>507</v>
      </c>
      <c r="Q3" s="37" t="s">
        <v>230</v>
      </c>
      <c r="R3" s="37" t="s">
        <v>233</v>
      </c>
      <c r="S3" s="37" t="s">
        <v>514</v>
      </c>
      <c r="T3" s="37" t="s">
        <v>534</v>
      </c>
      <c r="U3" s="37" t="s">
        <v>496</v>
      </c>
      <c r="V3" s="37" t="s">
        <v>515</v>
      </c>
      <c r="W3" s="37" t="s">
        <v>495</v>
      </c>
      <c r="X3" s="37" t="s">
        <v>541</v>
      </c>
      <c r="Y3" s="37" t="s">
        <v>542</v>
      </c>
      <c r="Z3" s="38" t="s">
        <v>615</v>
      </c>
      <c r="AA3" s="38" t="s">
        <v>591</v>
      </c>
      <c r="AB3" s="38" t="s">
        <v>616</v>
      </c>
      <c r="AC3" s="38" t="s">
        <v>610</v>
      </c>
      <c r="AD3" s="38" t="s">
        <v>592</v>
      </c>
      <c r="AE3" s="38" t="s">
        <v>600</v>
      </c>
      <c r="AF3" s="37" t="s">
        <v>516</v>
      </c>
      <c r="AG3" s="37" t="s">
        <v>518</v>
      </c>
      <c r="AH3" s="37" t="s">
        <v>519</v>
      </c>
      <c r="AI3" s="37" t="s">
        <v>520</v>
      </c>
      <c r="AJ3" s="37" t="s">
        <v>521</v>
      </c>
      <c r="AK3" s="37" t="s">
        <v>540</v>
      </c>
      <c r="AL3" s="37" t="s">
        <v>602</v>
      </c>
      <c r="AM3" s="37" t="s">
        <v>522</v>
      </c>
      <c r="AN3" s="37" t="s">
        <v>523</v>
      </c>
      <c r="AO3" s="37" t="s">
        <v>524</v>
      </c>
      <c r="AP3" s="37" t="s">
        <v>231</v>
      </c>
      <c r="AQ3" s="37" t="s">
        <v>232</v>
      </c>
      <c r="AR3" s="37" t="s">
        <v>505</v>
      </c>
      <c r="AS3" s="37" t="s">
        <v>623</v>
      </c>
      <c r="AT3" s="37" t="s">
        <v>501</v>
      </c>
      <c r="AU3" s="37" t="s">
        <v>621</v>
      </c>
      <c r="AV3" s="37" t="s">
        <v>503</v>
      </c>
      <c r="AW3" s="37" t="s">
        <v>611</v>
      </c>
      <c r="AX3" s="37" t="s">
        <v>36</v>
      </c>
      <c r="AY3" s="37"/>
    </row>
    <row r="4" spans="1:51" ht="12.75" x14ac:dyDescent="0.2">
      <c r="A4" s="15" t="str">
        <f>C4&amp;D4&amp;E4</f>
        <v>1400600400</v>
      </c>
      <c r="B4" s="15" t="str">
        <f>C4&amp;" x "&amp;D4&amp;" x "&amp;E4</f>
        <v>1400 x 600 x 400</v>
      </c>
      <c r="C4" s="15">
        <v>1400</v>
      </c>
      <c r="D4" s="15">
        <v>600</v>
      </c>
      <c r="E4" s="15">
        <v>400</v>
      </c>
      <c r="G4" s="19" t="s">
        <v>234</v>
      </c>
      <c r="H4" s="19" t="s">
        <v>235</v>
      </c>
      <c r="I4" s="19" t="s">
        <v>241</v>
      </c>
      <c r="J4" s="19" t="s">
        <v>239</v>
      </c>
      <c r="K4" s="19" t="s">
        <v>240</v>
      </c>
      <c r="L4" s="19" t="s">
        <v>236</v>
      </c>
      <c r="M4" s="19" t="s">
        <v>237</v>
      </c>
      <c r="N4" s="19"/>
      <c r="O4" s="19"/>
      <c r="P4" s="19" t="s">
        <v>238</v>
      </c>
      <c r="Q4" s="19" t="s">
        <v>242</v>
      </c>
      <c r="R4" s="19" t="s">
        <v>254</v>
      </c>
      <c r="S4" s="19" t="s">
        <v>251</v>
      </c>
      <c r="T4" s="19" t="s">
        <v>535</v>
      </c>
      <c r="U4" s="19" t="s">
        <v>490</v>
      </c>
      <c r="V4" s="30">
        <v>4</v>
      </c>
      <c r="W4" s="19" t="s">
        <v>497</v>
      </c>
      <c r="X4" s="19" t="s">
        <v>498</v>
      </c>
      <c r="Y4" s="19" t="s">
        <v>499</v>
      </c>
      <c r="Z4" s="19"/>
      <c r="AA4" s="19"/>
      <c r="AB4" s="19"/>
      <c r="AC4" s="19"/>
      <c r="AD4" s="19"/>
      <c r="AE4" s="19"/>
      <c r="AF4" s="19" t="s">
        <v>243</v>
      </c>
      <c r="AG4" s="19" t="s">
        <v>244</v>
      </c>
      <c r="AH4" s="19" t="s">
        <v>245</v>
      </c>
      <c r="AI4" s="19" t="s">
        <v>246</v>
      </c>
      <c r="AJ4" s="19" t="s">
        <v>247</v>
      </c>
      <c r="AK4" s="19" t="s">
        <v>537</v>
      </c>
      <c r="AL4" s="19"/>
      <c r="AM4" s="19" t="s">
        <v>248</v>
      </c>
      <c r="AN4" s="19" t="s">
        <v>249</v>
      </c>
      <c r="AO4" s="19" t="s">
        <v>250</v>
      </c>
      <c r="AP4" s="19" t="s">
        <v>252</v>
      </c>
      <c r="AQ4" s="19" t="s">
        <v>253</v>
      </c>
      <c r="AR4" s="19"/>
      <c r="AS4" s="20" t="s">
        <v>500</v>
      </c>
      <c r="AT4" s="19" t="s">
        <v>525</v>
      </c>
      <c r="AU4" s="19"/>
      <c r="AV4" s="20" t="s">
        <v>504</v>
      </c>
      <c r="AW4" s="20"/>
      <c r="AX4" s="19" t="s">
        <v>255</v>
      </c>
    </row>
    <row r="5" spans="1:51" ht="12.75" x14ac:dyDescent="0.2">
      <c r="A5" s="15" t="str">
        <f t="shared" ref="A5:A68" si="0">C5&amp;D5&amp;E5</f>
        <v>1400600500</v>
      </c>
      <c r="B5" s="15" t="str">
        <f t="shared" ref="B5:B68" si="1">C5&amp;" x "&amp;D5&amp;" x "&amp;E5</f>
        <v>1400 x 600 x 500</v>
      </c>
      <c r="C5" s="15">
        <v>1400</v>
      </c>
      <c r="D5" s="15">
        <v>600</v>
      </c>
      <c r="E5" s="15">
        <v>500</v>
      </c>
      <c r="G5" s="19" t="s">
        <v>256</v>
      </c>
      <c r="H5" s="19" t="s">
        <v>235</v>
      </c>
      <c r="I5" s="19" t="s">
        <v>259</v>
      </c>
      <c r="J5" s="19" t="s">
        <v>257</v>
      </c>
      <c r="K5" s="19" t="s">
        <v>258</v>
      </c>
      <c r="L5" s="19" t="s">
        <v>236</v>
      </c>
      <c r="M5" s="19" t="s">
        <v>237</v>
      </c>
      <c r="N5" s="19"/>
      <c r="O5" s="19"/>
      <c r="P5" s="19" t="s">
        <v>238</v>
      </c>
      <c r="Q5" s="19" t="s">
        <v>242</v>
      </c>
      <c r="R5" s="19" t="s">
        <v>254</v>
      </c>
      <c r="S5" s="19" t="s">
        <v>251</v>
      </c>
      <c r="T5" s="19" t="s">
        <v>535</v>
      </c>
      <c r="U5" s="19" t="s">
        <v>490</v>
      </c>
      <c r="V5" s="30">
        <v>4</v>
      </c>
      <c r="W5" s="19" t="s">
        <v>497</v>
      </c>
      <c r="X5" s="19" t="s">
        <v>498</v>
      </c>
      <c r="Y5" s="19" t="s">
        <v>499</v>
      </c>
      <c r="Z5" s="19"/>
      <c r="AA5" s="19"/>
      <c r="AB5" s="19"/>
      <c r="AC5" s="19"/>
      <c r="AD5" s="19"/>
      <c r="AE5" s="19"/>
      <c r="AF5" s="19" t="s">
        <v>260</v>
      </c>
      <c r="AG5" s="19" t="s">
        <v>244</v>
      </c>
      <c r="AH5" s="19" t="s">
        <v>245</v>
      </c>
      <c r="AI5" s="19" t="s">
        <v>261</v>
      </c>
      <c r="AJ5" s="19" t="s">
        <v>262</v>
      </c>
      <c r="AK5" s="19" t="s">
        <v>537</v>
      </c>
      <c r="AL5" s="19"/>
      <c r="AM5" s="19" t="s">
        <v>248</v>
      </c>
      <c r="AN5" s="19" t="s">
        <v>249</v>
      </c>
      <c r="AO5" s="19" t="s">
        <v>250</v>
      </c>
      <c r="AP5" s="19" t="s">
        <v>252</v>
      </c>
      <c r="AQ5" s="19" t="s">
        <v>253</v>
      </c>
      <c r="AR5" s="19"/>
      <c r="AS5" s="20" t="s">
        <v>500</v>
      </c>
      <c r="AT5" s="19" t="s">
        <v>525</v>
      </c>
      <c r="AU5" s="19"/>
      <c r="AV5" s="20" t="s">
        <v>504</v>
      </c>
      <c r="AW5" s="20"/>
      <c r="AX5" s="19" t="s">
        <v>255</v>
      </c>
    </row>
    <row r="6" spans="1:51" ht="12.75" x14ac:dyDescent="0.2">
      <c r="A6" s="15" t="str">
        <f t="shared" si="0"/>
        <v>1400800400</v>
      </c>
      <c r="B6" s="15" t="str">
        <f t="shared" si="1"/>
        <v>1400 x 800 x 400</v>
      </c>
      <c r="C6" s="15">
        <v>1400</v>
      </c>
      <c r="D6" s="15">
        <v>800</v>
      </c>
      <c r="E6" s="15">
        <v>400</v>
      </c>
      <c r="G6" s="19" t="s">
        <v>263</v>
      </c>
      <c r="H6" s="19" t="s">
        <v>235</v>
      </c>
      <c r="I6" s="19" t="s">
        <v>241</v>
      </c>
      <c r="J6" s="19" t="s">
        <v>268</v>
      </c>
      <c r="K6" s="19" t="s">
        <v>269</v>
      </c>
      <c r="L6" s="19" t="s">
        <v>264</v>
      </c>
      <c r="M6" s="19" t="s">
        <v>265</v>
      </c>
      <c r="N6" s="19"/>
      <c r="O6" s="19" t="s">
        <v>267</v>
      </c>
      <c r="P6" s="19" t="s">
        <v>266</v>
      </c>
      <c r="Q6" s="19" t="s">
        <v>270</v>
      </c>
      <c r="R6" s="19" t="s">
        <v>276</v>
      </c>
      <c r="S6" s="19" t="s">
        <v>275</v>
      </c>
      <c r="T6" s="19" t="s">
        <v>536</v>
      </c>
      <c r="U6" s="19" t="s">
        <v>491</v>
      </c>
      <c r="V6" s="30">
        <v>6</v>
      </c>
      <c r="W6" s="19" t="s">
        <v>497</v>
      </c>
      <c r="X6" s="19" t="s">
        <v>498</v>
      </c>
      <c r="Y6" s="19" t="s">
        <v>499</v>
      </c>
      <c r="Z6" s="19"/>
      <c r="AA6" s="19"/>
      <c r="AB6" s="19"/>
      <c r="AC6" s="19"/>
      <c r="AD6" s="19"/>
      <c r="AE6" s="19"/>
      <c r="AF6" s="19" t="s">
        <v>243</v>
      </c>
      <c r="AG6" s="19" t="s">
        <v>271</v>
      </c>
      <c r="AH6" s="19" t="s">
        <v>245</v>
      </c>
      <c r="AI6" s="19" t="s">
        <v>246</v>
      </c>
      <c r="AJ6" s="19" t="s">
        <v>247</v>
      </c>
      <c r="AK6" s="19" t="s">
        <v>538</v>
      </c>
      <c r="AL6" s="19"/>
      <c r="AM6" s="19" t="s">
        <v>272</v>
      </c>
      <c r="AN6" s="19" t="s">
        <v>273</v>
      </c>
      <c r="AO6" s="19" t="s">
        <v>274</v>
      </c>
      <c r="AP6" s="19" t="s">
        <v>252</v>
      </c>
      <c r="AQ6" s="19" t="s">
        <v>253</v>
      </c>
      <c r="AR6" s="20" t="s">
        <v>506</v>
      </c>
      <c r="AS6" s="20" t="s">
        <v>500</v>
      </c>
      <c r="AT6" s="20" t="s">
        <v>502</v>
      </c>
      <c r="AU6" s="20"/>
      <c r="AV6" s="20" t="s">
        <v>504</v>
      </c>
      <c r="AW6" s="20"/>
      <c r="AX6" s="19" t="s">
        <v>255</v>
      </c>
    </row>
    <row r="7" spans="1:51" ht="12.75" x14ac:dyDescent="0.2">
      <c r="A7" s="15" t="str">
        <f t="shared" si="0"/>
        <v>1400800500</v>
      </c>
      <c r="B7" s="15" t="str">
        <f t="shared" si="1"/>
        <v>1400 x 800 x 500</v>
      </c>
      <c r="C7" s="15">
        <v>1400</v>
      </c>
      <c r="D7" s="15">
        <v>800</v>
      </c>
      <c r="E7" s="15">
        <v>500</v>
      </c>
      <c r="G7" s="19" t="s">
        <v>277</v>
      </c>
      <c r="H7" s="19" t="s">
        <v>235</v>
      </c>
      <c r="I7" s="19" t="s">
        <v>259</v>
      </c>
      <c r="J7" s="19" t="s">
        <v>278</v>
      </c>
      <c r="K7" s="19" t="s">
        <v>279</v>
      </c>
      <c r="L7" s="19" t="s">
        <v>264</v>
      </c>
      <c r="M7" s="19" t="s">
        <v>265</v>
      </c>
      <c r="N7" s="19"/>
      <c r="O7" s="19" t="s">
        <v>267</v>
      </c>
      <c r="P7" s="19" t="s">
        <v>266</v>
      </c>
      <c r="Q7" s="19" t="s">
        <v>270</v>
      </c>
      <c r="R7" s="19" t="s">
        <v>276</v>
      </c>
      <c r="S7" s="19" t="s">
        <v>275</v>
      </c>
      <c r="T7" s="19" t="s">
        <v>536</v>
      </c>
      <c r="U7" s="19" t="s">
        <v>491</v>
      </c>
      <c r="V7" s="30">
        <v>6</v>
      </c>
      <c r="W7" s="19" t="s">
        <v>497</v>
      </c>
      <c r="X7" s="19" t="s">
        <v>498</v>
      </c>
      <c r="Y7" s="19" t="s">
        <v>499</v>
      </c>
      <c r="Z7" s="19"/>
      <c r="AA7" s="19"/>
      <c r="AB7" s="19"/>
      <c r="AC7" s="19"/>
      <c r="AD7" s="19"/>
      <c r="AE7" s="19"/>
      <c r="AF7" s="19" t="s">
        <v>260</v>
      </c>
      <c r="AG7" s="19" t="s">
        <v>271</v>
      </c>
      <c r="AH7" s="19" t="s">
        <v>245</v>
      </c>
      <c r="AI7" s="19" t="s">
        <v>261</v>
      </c>
      <c r="AJ7" s="19" t="s">
        <v>262</v>
      </c>
      <c r="AK7" s="19" t="s">
        <v>538</v>
      </c>
      <c r="AL7" s="19"/>
      <c r="AM7" s="19" t="s">
        <v>272</v>
      </c>
      <c r="AN7" s="19" t="s">
        <v>273</v>
      </c>
      <c r="AO7" s="19" t="s">
        <v>274</v>
      </c>
      <c r="AP7" s="19" t="s">
        <v>252</v>
      </c>
      <c r="AQ7" s="19" t="s">
        <v>253</v>
      </c>
      <c r="AR7" s="20" t="s">
        <v>506</v>
      </c>
      <c r="AS7" s="20" t="s">
        <v>500</v>
      </c>
      <c r="AT7" s="20" t="s">
        <v>502</v>
      </c>
      <c r="AU7" s="20"/>
      <c r="AV7" s="20" t="s">
        <v>504</v>
      </c>
      <c r="AW7" s="20"/>
      <c r="AX7" s="19" t="s">
        <v>255</v>
      </c>
    </row>
    <row r="8" spans="1:51" ht="12.75" x14ac:dyDescent="0.2">
      <c r="A8" s="15" t="str">
        <f t="shared" si="0"/>
        <v>14001200400</v>
      </c>
      <c r="B8" s="15" t="str">
        <f t="shared" si="1"/>
        <v>1400 x 1200 x 400</v>
      </c>
      <c r="C8" s="15">
        <v>1400</v>
      </c>
      <c r="D8" s="15">
        <v>1200</v>
      </c>
      <c r="E8" s="15">
        <v>400</v>
      </c>
      <c r="G8" s="19" t="s">
        <v>280</v>
      </c>
      <c r="H8" s="19" t="s">
        <v>235</v>
      </c>
      <c r="I8" s="19" t="s">
        <v>241</v>
      </c>
      <c r="J8" s="19" t="s">
        <v>283</v>
      </c>
      <c r="K8" s="19" t="s">
        <v>284</v>
      </c>
      <c r="L8" s="19"/>
      <c r="M8" s="19"/>
      <c r="N8" s="19"/>
      <c r="O8" s="19" t="s">
        <v>281</v>
      </c>
      <c r="P8" s="19" t="s">
        <v>282</v>
      </c>
      <c r="Q8" s="19" t="s">
        <v>285</v>
      </c>
      <c r="R8" s="19"/>
      <c r="S8" s="19" t="s">
        <v>290</v>
      </c>
      <c r="T8" s="19"/>
      <c r="U8" s="19" t="s">
        <v>494</v>
      </c>
      <c r="V8" s="30">
        <v>10</v>
      </c>
      <c r="W8" s="19" t="s">
        <v>497</v>
      </c>
      <c r="X8" s="19" t="s">
        <v>498</v>
      </c>
      <c r="Y8" s="19" t="s">
        <v>499</v>
      </c>
      <c r="Z8" s="19"/>
      <c r="AA8" s="19"/>
      <c r="AB8" s="19"/>
      <c r="AC8" s="19"/>
      <c r="AD8" s="19"/>
      <c r="AE8" s="19"/>
      <c r="AF8" s="19" t="s">
        <v>243</v>
      </c>
      <c r="AG8" s="19" t="s">
        <v>286</v>
      </c>
      <c r="AH8" s="19" t="s">
        <v>245</v>
      </c>
      <c r="AI8" s="19" t="s">
        <v>246</v>
      </c>
      <c r="AJ8" s="19" t="s">
        <v>247</v>
      </c>
      <c r="AK8" s="19"/>
      <c r="AL8" s="19"/>
      <c r="AM8" s="19" t="s">
        <v>287</v>
      </c>
      <c r="AN8" s="19" t="s">
        <v>288</v>
      </c>
      <c r="AO8" s="19" t="s">
        <v>289</v>
      </c>
      <c r="AP8" s="19"/>
      <c r="AQ8" s="19"/>
      <c r="AR8" s="19"/>
      <c r="AS8" s="20" t="s">
        <v>500</v>
      </c>
      <c r="AT8" s="20" t="s">
        <v>502</v>
      </c>
      <c r="AU8" s="20"/>
      <c r="AV8" s="20" t="s">
        <v>504</v>
      </c>
      <c r="AW8" s="20"/>
      <c r="AX8" s="19" t="s">
        <v>255</v>
      </c>
    </row>
    <row r="9" spans="1:51" ht="12.75" x14ac:dyDescent="0.2">
      <c r="A9" s="15" t="str">
        <f t="shared" si="0"/>
        <v>14001200500</v>
      </c>
      <c r="B9" s="15" t="str">
        <f t="shared" si="1"/>
        <v>1400 x 1200 x 500</v>
      </c>
      <c r="C9" s="15">
        <v>1400</v>
      </c>
      <c r="D9" s="15">
        <v>1200</v>
      </c>
      <c r="E9" s="15">
        <v>500</v>
      </c>
      <c r="G9" s="19" t="s">
        <v>291</v>
      </c>
      <c r="H9" s="19" t="s">
        <v>235</v>
      </c>
      <c r="I9" s="19" t="s">
        <v>259</v>
      </c>
      <c r="J9" s="19" t="s">
        <v>292</v>
      </c>
      <c r="K9" s="19" t="s">
        <v>293</v>
      </c>
      <c r="L9" s="19"/>
      <c r="M9" s="19"/>
      <c r="N9" s="19"/>
      <c r="O9" s="19" t="s">
        <v>281</v>
      </c>
      <c r="P9" s="19" t="s">
        <v>282</v>
      </c>
      <c r="Q9" s="19" t="s">
        <v>285</v>
      </c>
      <c r="R9" s="19"/>
      <c r="S9" s="19" t="s">
        <v>290</v>
      </c>
      <c r="T9" s="19"/>
      <c r="U9" s="19" t="s">
        <v>494</v>
      </c>
      <c r="V9" s="30">
        <v>10</v>
      </c>
      <c r="W9" s="19" t="s">
        <v>497</v>
      </c>
      <c r="X9" s="19" t="s">
        <v>498</v>
      </c>
      <c r="Y9" s="19" t="s">
        <v>499</v>
      </c>
      <c r="Z9" s="19"/>
      <c r="AA9" s="19"/>
      <c r="AB9" s="19"/>
      <c r="AC9" s="19"/>
      <c r="AD9" s="19"/>
      <c r="AE9" s="19"/>
      <c r="AF9" s="19" t="s">
        <v>260</v>
      </c>
      <c r="AG9" s="19" t="s">
        <v>286</v>
      </c>
      <c r="AH9" s="19" t="s">
        <v>245</v>
      </c>
      <c r="AI9" s="19" t="s">
        <v>261</v>
      </c>
      <c r="AJ9" s="19" t="s">
        <v>262</v>
      </c>
      <c r="AK9" s="19"/>
      <c r="AL9" s="19"/>
      <c r="AM9" s="19" t="s">
        <v>287</v>
      </c>
      <c r="AN9" s="19" t="s">
        <v>288</v>
      </c>
      <c r="AO9" s="19" t="s">
        <v>289</v>
      </c>
      <c r="AP9" s="19"/>
      <c r="AQ9" s="19"/>
      <c r="AR9" s="19"/>
      <c r="AS9" s="20" t="s">
        <v>500</v>
      </c>
      <c r="AT9" s="20" t="s">
        <v>502</v>
      </c>
      <c r="AU9" s="20"/>
      <c r="AV9" s="20" t="s">
        <v>504</v>
      </c>
      <c r="AW9" s="20"/>
      <c r="AX9" s="19" t="s">
        <v>255</v>
      </c>
    </row>
    <row r="10" spans="1:51" ht="12.75" x14ac:dyDescent="0.2">
      <c r="A10" s="15" t="str">
        <f t="shared" si="0"/>
        <v>14001600400</v>
      </c>
      <c r="B10" s="15" t="str">
        <f t="shared" si="1"/>
        <v>1400 x 1600 x 400</v>
      </c>
      <c r="C10" s="15">
        <v>1400</v>
      </c>
      <c r="D10" s="15">
        <v>1600</v>
      </c>
      <c r="E10" s="15">
        <v>400</v>
      </c>
      <c r="G10" s="19" t="s">
        <v>294</v>
      </c>
      <c r="H10" s="19" t="s">
        <v>235</v>
      </c>
      <c r="I10" s="19" t="s">
        <v>241</v>
      </c>
      <c r="J10" s="19" t="s">
        <v>297</v>
      </c>
      <c r="K10" s="19" t="s">
        <v>298</v>
      </c>
      <c r="L10" s="19"/>
      <c r="M10" s="19"/>
      <c r="N10" s="19"/>
      <c r="O10" s="19" t="s">
        <v>295</v>
      </c>
      <c r="P10" s="19" t="s">
        <v>296</v>
      </c>
      <c r="Q10" s="19" t="s">
        <v>299</v>
      </c>
      <c r="R10" s="19"/>
      <c r="S10" s="19" t="s">
        <v>304</v>
      </c>
      <c r="T10" s="19"/>
      <c r="U10" s="19"/>
      <c r="V10" s="30"/>
      <c r="W10" s="19"/>
      <c r="X10" s="19"/>
      <c r="Y10" s="19"/>
      <c r="Z10" s="19"/>
      <c r="AA10" s="19"/>
      <c r="AB10" s="19"/>
      <c r="AC10" s="19"/>
      <c r="AD10" s="19"/>
      <c r="AE10" s="19"/>
      <c r="AF10" s="19" t="s">
        <v>243</v>
      </c>
      <c r="AG10" s="19" t="s">
        <v>300</v>
      </c>
      <c r="AH10" s="19" t="s">
        <v>245</v>
      </c>
      <c r="AI10" s="19" t="s">
        <v>246</v>
      </c>
      <c r="AJ10" s="19" t="s">
        <v>247</v>
      </c>
      <c r="AK10" s="19"/>
      <c r="AL10" s="19"/>
      <c r="AM10" s="19" t="s">
        <v>301</v>
      </c>
      <c r="AN10" s="19" t="s">
        <v>302</v>
      </c>
      <c r="AO10" s="19" t="s">
        <v>303</v>
      </c>
      <c r="AP10" s="19"/>
      <c r="AQ10" s="19"/>
      <c r="AR10" s="19"/>
      <c r="AS10" s="20" t="s">
        <v>500</v>
      </c>
      <c r="AT10" s="20" t="s">
        <v>502</v>
      </c>
      <c r="AU10" s="20"/>
      <c r="AV10" s="20" t="s">
        <v>504</v>
      </c>
      <c r="AW10" s="20"/>
      <c r="AX10" s="19" t="s">
        <v>255</v>
      </c>
    </row>
    <row r="11" spans="1:51" ht="12.75" x14ac:dyDescent="0.2">
      <c r="A11" s="15" t="str">
        <f t="shared" si="0"/>
        <v>14001600500</v>
      </c>
      <c r="B11" s="15" t="str">
        <f t="shared" si="1"/>
        <v>1400 x 1600 x 500</v>
      </c>
      <c r="C11" s="15">
        <v>1400</v>
      </c>
      <c r="D11" s="15">
        <v>1600</v>
      </c>
      <c r="E11" s="15">
        <v>500</v>
      </c>
      <c r="G11" s="19" t="s">
        <v>305</v>
      </c>
      <c r="H11" s="19" t="s">
        <v>235</v>
      </c>
      <c r="I11" s="19" t="s">
        <v>259</v>
      </c>
      <c r="J11" s="19" t="s">
        <v>306</v>
      </c>
      <c r="K11" s="19" t="s">
        <v>307</v>
      </c>
      <c r="L11" s="19"/>
      <c r="M11" s="19"/>
      <c r="N11" s="19"/>
      <c r="O11" s="19" t="s">
        <v>295</v>
      </c>
      <c r="P11" s="19" t="s">
        <v>296</v>
      </c>
      <c r="Q11" s="19" t="s">
        <v>299</v>
      </c>
      <c r="R11" s="19"/>
      <c r="S11" s="19" t="s">
        <v>304</v>
      </c>
      <c r="T11" s="19"/>
      <c r="U11" s="19"/>
      <c r="V11" s="30"/>
      <c r="W11" s="19"/>
      <c r="X11" s="19"/>
      <c r="Y11" s="19"/>
      <c r="Z11" s="19"/>
      <c r="AA11" s="19"/>
      <c r="AB11" s="19"/>
      <c r="AC11" s="19"/>
      <c r="AD11" s="19"/>
      <c r="AE11" s="19"/>
      <c r="AF11" s="19" t="s">
        <v>260</v>
      </c>
      <c r="AG11" s="19" t="s">
        <v>300</v>
      </c>
      <c r="AH11" s="19" t="s">
        <v>245</v>
      </c>
      <c r="AI11" s="19" t="s">
        <v>261</v>
      </c>
      <c r="AJ11" s="19" t="s">
        <v>262</v>
      </c>
      <c r="AK11" s="19"/>
      <c r="AL11" s="19"/>
      <c r="AM11" s="19" t="s">
        <v>301</v>
      </c>
      <c r="AN11" s="19" t="s">
        <v>302</v>
      </c>
      <c r="AO11" s="19" t="s">
        <v>303</v>
      </c>
      <c r="AP11" s="19"/>
      <c r="AQ11" s="19"/>
      <c r="AR11" s="19"/>
      <c r="AS11" s="20" t="s">
        <v>500</v>
      </c>
      <c r="AT11" s="20" t="s">
        <v>502</v>
      </c>
      <c r="AU11" s="20"/>
      <c r="AV11" s="20" t="s">
        <v>504</v>
      </c>
      <c r="AW11" s="20"/>
      <c r="AX11" s="19" t="s">
        <v>255</v>
      </c>
    </row>
    <row r="12" spans="1:51" ht="12.75" x14ac:dyDescent="0.2">
      <c r="A12" s="15" t="str">
        <f t="shared" si="0"/>
        <v>1600400400</v>
      </c>
      <c r="B12" s="15" t="str">
        <f t="shared" si="1"/>
        <v>1600 x 400 x 400</v>
      </c>
      <c r="C12" s="15">
        <v>1600</v>
      </c>
      <c r="D12" s="15">
        <v>400</v>
      </c>
      <c r="E12" s="15">
        <v>400</v>
      </c>
      <c r="G12" s="19" t="s">
        <v>308</v>
      </c>
      <c r="H12" s="19" t="s">
        <v>309</v>
      </c>
      <c r="I12" s="19" t="s">
        <v>314</v>
      </c>
      <c r="J12" s="19" t="s">
        <v>312</v>
      </c>
      <c r="K12" s="19" t="s">
        <v>313</v>
      </c>
      <c r="L12" s="19" t="s">
        <v>310</v>
      </c>
      <c r="M12" s="19"/>
      <c r="N12" s="19"/>
      <c r="O12" s="19"/>
      <c r="P12" s="19" t="s">
        <v>311</v>
      </c>
      <c r="Q12" s="19" t="s">
        <v>315</v>
      </c>
      <c r="R12" s="19"/>
      <c r="S12" s="19" t="s">
        <v>320</v>
      </c>
      <c r="T12" s="19"/>
      <c r="U12" s="19"/>
      <c r="V12" s="30"/>
      <c r="W12" s="19"/>
      <c r="X12" s="19"/>
      <c r="Y12" s="19"/>
      <c r="Z12" s="19"/>
      <c r="AA12" s="19"/>
      <c r="AB12" s="19"/>
      <c r="AC12" s="19"/>
      <c r="AD12" s="19"/>
      <c r="AE12" s="19"/>
      <c r="AF12" s="19" t="s">
        <v>243</v>
      </c>
      <c r="AG12" s="19" t="s">
        <v>316</v>
      </c>
      <c r="AH12" s="19" t="s">
        <v>317</v>
      </c>
      <c r="AI12" s="19" t="s">
        <v>246</v>
      </c>
      <c r="AJ12" s="19" t="s">
        <v>247</v>
      </c>
      <c r="AK12" s="19"/>
      <c r="AL12" s="19"/>
      <c r="AM12" s="19" t="s">
        <v>318</v>
      </c>
      <c r="AN12" s="19" t="s">
        <v>319</v>
      </c>
      <c r="AO12" s="19"/>
      <c r="AP12" s="19"/>
      <c r="AQ12" s="19"/>
      <c r="AR12" s="19"/>
      <c r="AS12" s="20" t="s">
        <v>500</v>
      </c>
      <c r="AT12" s="19" t="s">
        <v>525</v>
      </c>
      <c r="AU12" s="19"/>
      <c r="AV12" s="20" t="s">
        <v>504</v>
      </c>
      <c r="AW12" s="20"/>
      <c r="AX12" s="19" t="s">
        <v>255</v>
      </c>
    </row>
    <row r="13" spans="1:51" ht="12.75" x14ac:dyDescent="0.2">
      <c r="A13" s="15" t="str">
        <f t="shared" si="0"/>
        <v>1600400500</v>
      </c>
      <c r="B13" s="15" t="str">
        <f t="shared" si="1"/>
        <v>1600 x 400 x 500</v>
      </c>
      <c r="C13" s="15">
        <v>1600</v>
      </c>
      <c r="D13" s="15">
        <v>400</v>
      </c>
      <c r="E13" s="15">
        <v>500</v>
      </c>
      <c r="G13" s="19" t="s">
        <v>321</v>
      </c>
      <c r="H13" s="19" t="s">
        <v>309</v>
      </c>
      <c r="I13" s="19" t="s">
        <v>324</v>
      </c>
      <c r="J13" s="19" t="s">
        <v>322</v>
      </c>
      <c r="K13" s="19" t="s">
        <v>323</v>
      </c>
      <c r="L13" s="19" t="s">
        <v>310</v>
      </c>
      <c r="M13" s="19"/>
      <c r="N13" s="19"/>
      <c r="O13" s="19"/>
      <c r="P13" s="19" t="s">
        <v>311</v>
      </c>
      <c r="Q13" s="19" t="s">
        <v>315</v>
      </c>
      <c r="R13" s="19"/>
      <c r="S13" s="19" t="s">
        <v>320</v>
      </c>
      <c r="T13" s="19"/>
      <c r="U13" s="19"/>
      <c r="V13" s="30"/>
      <c r="W13" s="19"/>
      <c r="X13" s="19"/>
      <c r="Y13" s="19"/>
      <c r="Z13" s="19"/>
      <c r="AA13" s="19"/>
      <c r="AB13" s="19"/>
      <c r="AC13" s="19"/>
      <c r="AD13" s="19"/>
      <c r="AE13" s="19"/>
      <c r="AF13" s="19" t="s">
        <v>260</v>
      </c>
      <c r="AG13" s="19" t="s">
        <v>316</v>
      </c>
      <c r="AH13" s="19" t="s">
        <v>317</v>
      </c>
      <c r="AI13" s="19" t="s">
        <v>261</v>
      </c>
      <c r="AJ13" s="19" t="s">
        <v>262</v>
      </c>
      <c r="AK13" s="19"/>
      <c r="AL13" s="19"/>
      <c r="AM13" s="19" t="s">
        <v>318</v>
      </c>
      <c r="AN13" s="19" t="s">
        <v>319</v>
      </c>
      <c r="AO13" s="19"/>
      <c r="AP13" s="19"/>
      <c r="AQ13" s="19"/>
      <c r="AR13" s="19"/>
      <c r="AS13" s="20" t="s">
        <v>500</v>
      </c>
      <c r="AT13" s="19" t="s">
        <v>525</v>
      </c>
      <c r="AU13" s="19"/>
      <c r="AV13" s="20" t="s">
        <v>504</v>
      </c>
      <c r="AW13" s="20"/>
      <c r="AX13" s="19" t="s">
        <v>255</v>
      </c>
    </row>
    <row r="14" spans="1:51" ht="12.75" x14ac:dyDescent="0.2">
      <c r="A14" s="15" t="str">
        <f t="shared" si="0"/>
        <v>1600400600</v>
      </c>
      <c r="B14" s="15" t="str">
        <f t="shared" si="1"/>
        <v>1600 x 400 x 600</v>
      </c>
      <c r="C14" s="15">
        <v>1600</v>
      </c>
      <c r="D14" s="15">
        <v>400</v>
      </c>
      <c r="E14" s="15">
        <v>600</v>
      </c>
      <c r="G14" s="19" t="s">
        <v>325</v>
      </c>
      <c r="H14" s="19" t="s">
        <v>309</v>
      </c>
      <c r="I14" s="19" t="s">
        <v>326</v>
      </c>
      <c r="J14" s="19" t="s">
        <v>239</v>
      </c>
      <c r="K14" s="19" t="s">
        <v>240</v>
      </c>
      <c r="L14" s="19" t="s">
        <v>310</v>
      </c>
      <c r="M14" s="19"/>
      <c r="N14" s="19"/>
      <c r="O14" s="19"/>
      <c r="P14" s="19" t="s">
        <v>311</v>
      </c>
      <c r="Q14" s="19" t="s">
        <v>315</v>
      </c>
      <c r="R14" s="19"/>
      <c r="S14" s="19" t="s">
        <v>320</v>
      </c>
      <c r="T14" s="19"/>
      <c r="U14" s="19"/>
      <c r="V14" s="30"/>
      <c r="W14" s="19"/>
      <c r="X14" s="19"/>
      <c r="Y14" s="19"/>
      <c r="Z14" s="19"/>
      <c r="AA14" s="19"/>
      <c r="AB14" s="19"/>
      <c r="AC14" s="19"/>
      <c r="AD14" s="19"/>
      <c r="AE14" s="19"/>
      <c r="AF14" s="19" t="s">
        <v>327</v>
      </c>
      <c r="AG14" s="19" t="s">
        <v>316</v>
      </c>
      <c r="AH14" s="19" t="s">
        <v>317</v>
      </c>
      <c r="AI14" s="19" t="s">
        <v>328</v>
      </c>
      <c r="AJ14" s="19" t="s">
        <v>329</v>
      </c>
      <c r="AK14" s="19"/>
      <c r="AL14" s="19"/>
      <c r="AM14" s="19" t="s">
        <v>318</v>
      </c>
      <c r="AN14" s="19" t="s">
        <v>319</v>
      </c>
      <c r="AO14" s="19"/>
      <c r="AP14" s="19"/>
      <c r="AQ14" s="19"/>
      <c r="AR14" s="19"/>
      <c r="AS14" s="20" t="s">
        <v>500</v>
      </c>
      <c r="AT14" s="19" t="s">
        <v>525</v>
      </c>
      <c r="AU14" s="19"/>
      <c r="AV14" s="20" t="s">
        <v>504</v>
      </c>
      <c r="AW14" s="20"/>
      <c r="AX14" s="19" t="s">
        <v>255</v>
      </c>
    </row>
    <row r="15" spans="1:51" ht="12.75" x14ac:dyDescent="0.2">
      <c r="A15" s="15" t="str">
        <f t="shared" si="0"/>
        <v>1600600400</v>
      </c>
      <c r="B15" s="15" t="str">
        <f t="shared" si="1"/>
        <v>1600 x 600 x 400</v>
      </c>
      <c r="C15" s="15">
        <v>1600</v>
      </c>
      <c r="D15" s="15">
        <v>600</v>
      </c>
      <c r="E15" s="15">
        <v>400</v>
      </c>
      <c r="G15" s="19" t="s">
        <v>234</v>
      </c>
      <c r="H15" s="19" t="s">
        <v>309</v>
      </c>
      <c r="I15" s="19" t="s">
        <v>314</v>
      </c>
      <c r="J15" s="19" t="s">
        <v>239</v>
      </c>
      <c r="K15" s="19" t="s">
        <v>240</v>
      </c>
      <c r="L15" s="19" t="s">
        <v>330</v>
      </c>
      <c r="M15" s="19" t="s">
        <v>331</v>
      </c>
      <c r="N15" s="19" t="s">
        <v>508</v>
      </c>
      <c r="O15" s="19"/>
      <c r="P15" s="19" t="s">
        <v>332</v>
      </c>
      <c r="Q15" s="19" t="s">
        <v>333</v>
      </c>
      <c r="R15" s="19" t="s">
        <v>254</v>
      </c>
      <c r="S15" s="19" t="s">
        <v>251</v>
      </c>
      <c r="T15" s="19" t="s">
        <v>535</v>
      </c>
      <c r="U15" s="19" t="s">
        <v>490</v>
      </c>
      <c r="V15" s="30">
        <v>4</v>
      </c>
      <c r="W15" s="19" t="s">
        <v>497</v>
      </c>
      <c r="X15" s="19" t="s">
        <v>498</v>
      </c>
      <c r="Y15" s="19" t="s">
        <v>499</v>
      </c>
      <c r="Z15" s="19"/>
      <c r="AA15" s="19"/>
      <c r="AB15" s="19"/>
      <c r="AC15" s="19"/>
      <c r="AD15" s="19"/>
      <c r="AE15" s="19"/>
      <c r="AF15" s="19" t="s">
        <v>243</v>
      </c>
      <c r="AG15" s="19" t="s">
        <v>244</v>
      </c>
      <c r="AH15" s="19" t="s">
        <v>317</v>
      </c>
      <c r="AI15" s="19" t="s">
        <v>246</v>
      </c>
      <c r="AJ15" s="19" t="s">
        <v>247</v>
      </c>
      <c r="AK15" s="19" t="s">
        <v>537</v>
      </c>
      <c r="AL15" s="19"/>
      <c r="AM15" s="19" t="s">
        <v>248</v>
      </c>
      <c r="AN15" s="19" t="s">
        <v>249</v>
      </c>
      <c r="AO15" s="19" t="s">
        <v>250</v>
      </c>
      <c r="AP15" s="19" t="s">
        <v>526</v>
      </c>
      <c r="AQ15" s="19" t="s">
        <v>527</v>
      </c>
      <c r="AR15" s="19"/>
      <c r="AS15" s="20" t="s">
        <v>500</v>
      </c>
      <c r="AT15" s="19" t="s">
        <v>525</v>
      </c>
      <c r="AU15" s="19"/>
      <c r="AV15" s="20" t="s">
        <v>504</v>
      </c>
      <c r="AW15" s="20"/>
      <c r="AX15" s="19" t="s">
        <v>255</v>
      </c>
    </row>
    <row r="16" spans="1:51" ht="12.75" x14ac:dyDescent="0.2">
      <c r="A16" s="15" t="str">
        <f t="shared" si="0"/>
        <v>1600600500</v>
      </c>
      <c r="B16" s="15" t="str">
        <f t="shared" si="1"/>
        <v>1600 x 600 x 500</v>
      </c>
      <c r="C16" s="15">
        <v>1600</v>
      </c>
      <c r="D16" s="15">
        <v>600</v>
      </c>
      <c r="E16" s="15">
        <v>500</v>
      </c>
      <c r="G16" s="19" t="s">
        <v>256</v>
      </c>
      <c r="H16" s="19" t="s">
        <v>309</v>
      </c>
      <c r="I16" s="19" t="s">
        <v>324</v>
      </c>
      <c r="J16" s="19" t="s">
        <v>257</v>
      </c>
      <c r="K16" s="19" t="s">
        <v>258</v>
      </c>
      <c r="L16" s="19" t="s">
        <v>330</v>
      </c>
      <c r="M16" s="19" t="s">
        <v>331</v>
      </c>
      <c r="N16" s="19" t="s">
        <v>508</v>
      </c>
      <c r="O16" s="19"/>
      <c r="P16" s="19" t="s">
        <v>332</v>
      </c>
      <c r="Q16" s="19" t="s">
        <v>333</v>
      </c>
      <c r="R16" s="19" t="s">
        <v>254</v>
      </c>
      <c r="S16" s="19" t="s">
        <v>251</v>
      </c>
      <c r="T16" s="19" t="s">
        <v>535</v>
      </c>
      <c r="U16" s="19" t="s">
        <v>490</v>
      </c>
      <c r="V16" s="30">
        <v>4</v>
      </c>
      <c r="W16" s="19" t="s">
        <v>497</v>
      </c>
      <c r="X16" s="19" t="s">
        <v>498</v>
      </c>
      <c r="Y16" s="19" t="s">
        <v>499</v>
      </c>
      <c r="Z16" s="19"/>
      <c r="AA16" s="19"/>
      <c r="AB16" s="19"/>
      <c r="AC16" s="19"/>
      <c r="AD16" s="19"/>
      <c r="AE16" s="19"/>
      <c r="AF16" s="19" t="s">
        <v>260</v>
      </c>
      <c r="AG16" s="19" t="s">
        <v>244</v>
      </c>
      <c r="AH16" s="19" t="s">
        <v>317</v>
      </c>
      <c r="AI16" s="19" t="s">
        <v>261</v>
      </c>
      <c r="AJ16" s="19" t="s">
        <v>262</v>
      </c>
      <c r="AK16" s="19" t="s">
        <v>537</v>
      </c>
      <c r="AL16" s="19"/>
      <c r="AM16" s="19" t="s">
        <v>248</v>
      </c>
      <c r="AN16" s="19" t="s">
        <v>249</v>
      </c>
      <c r="AO16" s="19" t="s">
        <v>250</v>
      </c>
      <c r="AP16" s="19" t="s">
        <v>526</v>
      </c>
      <c r="AQ16" s="19" t="s">
        <v>527</v>
      </c>
      <c r="AR16" s="19"/>
      <c r="AS16" s="20" t="s">
        <v>500</v>
      </c>
      <c r="AT16" s="19" t="s">
        <v>525</v>
      </c>
      <c r="AU16" s="19"/>
      <c r="AV16" s="20" t="s">
        <v>504</v>
      </c>
      <c r="AW16" s="20"/>
      <c r="AX16" s="19" t="s">
        <v>255</v>
      </c>
    </row>
    <row r="17" spans="1:50" ht="12.75" x14ac:dyDescent="0.2">
      <c r="A17" s="15" t="str">
        <f t="shared" si="0"/>
        <v>1600600600</v>
      </c>
      <c r="B17" s="15" t="str">
        <f t="shared" si="1"/>
        <v>1600 x 600 x 600</v>
      </c>
      <c r="C17" s="15">
        <v>1600</v>
      </c>
      <c r="D17" s="15">
        <v>600</v>
      </c>
      <c r="E17" s="15">
        <v>600</v>
      </c>
      <c r="G17" s="19" t="s">
        <v>334</v>
      </c>
      <c r="H17" s="19" t="s">
        <v>309</v>
      </c>
      <c r="I17" s="19" t="s">
        <v>326</v>
      </c>
      <c r="J17" s="19" t="s">
        <v>335</v>
      </c>
      <c r="K17" s="19" t="s">
        <v>336</v>
      </c>
      <c r="L17" s="19" t="s">
        <v>330</v>
      </c>
      <c r="M17" s="19" t="s">
        <v>331</v>
      </c>
      <c r="N17" s="19" t="s">
        <v>508</v>
      </c>
      <c r="O17" s="19"/>
      <c r="P17" s="19" t="s">
        <v>332</v>
      </c>
      <c r="Q17" s="19" t="s">
        <v>333</v>
      </c>
      <c r="R17" s="19" t="s">
        <v>254</v>
      </c>
      <c r="S17" s="19" t="s">
        <v>251</v>
      </c>
      <c r="T17" s="19" t="s">
        <v>535</v>
      </c>
      <c r="U17" s="19" t="s">
        <v>490</v>
      </c>
      <c r="V17" s="30">
        <v>4</v>
      </c>
      <c r="W17" s="19" t="s">
        <v>497</v>
      </c>
      <c r="X17" s="19" t="s">
        <v>498</v>
      </c>
      <c r="Y17" s="19" t="s">
        <v>499</v>
      </c>
      <c r="Z17" s="19"/>
      <c r="AA17" s="19"/>
      <c r="AB17" s="19"/>
      <c r="AC17" s="19"/>
      <c r="AD17" s="19"/>
      <c r="AE17" s="19"/>
      <c r="AF17" s="19" t="s">
        <v>327</v>
      </c>
      <c r="AG17" s="19" t="s">
        <v>244</v>
      </c>
      <c r="AH17" s="19" t="s">
        <v>317</v>
      </c>
      <c r="AI17" s="19" t="s">
        <v>328</v>
      </c>
      <c r="AJ17" s="19" t="s">
        <v>329</v>
      </c>
      <c r="AK17" s="19" t="s">
        <v>537</v>
      </c>
      <c r="AL17" s="19"/>
      <c r="AM17" s="19" t="s">
        <v>248</v>
      </c>
      <c r="AN17" s="19" t="s">
        <v>249</v>
      </c>
      <c r="AO17" s="19" t="s">
        <v>250</v>
      </c>
      <c r="AP17" s="19" t="s">
        <v>526</v>
      </c>
      <c r="AQ17" s="19" t="s">
        <v>527</v>
      </c>
      <c r="AR17" s="19"/>
      <c r="AS17" s="20" t="s">
        <v>500</v>
      </c>
      <c r="AT17" s="19" t="s">
        <v>525</v>
      </c>
      <c r="AU17" s="19"/>
      <c r="AV17" s="20" t="s">
        <v>504</v>
      </c>
      <c r="AW17" s="20"/>
      <c r="AX17" s="19" t="s">
        <v>255</v>
      </c>
    </row>
    <row r="18" spans="1:50" ht="12.75" x14ac:dyDescent="0.2">
      <c r="A18" s="15" t="str">
        <f t="shared" si="0"/>
        <v>1600800400</v>
      </c>
      <c r="B18" s="15" t="str">
        <f t="shared" si="1"/>
        <v>1600 x 800 x 400</v>
      </c>
      <c r="C18" s="15">
        <v>1600</v>
      </c>
      <c r="D18" s="15">
        <v>800</v>
      </c>
      <c r="E18" s="15">
        <v>400</v>
      </c>
      <c r="G18" s="19" t="s">
        <v>263</v>
      </c>
      <c r="H18" s="19" t="s">
        <v>309</v>
      </c>
      <c r="I18" s="19" t="s">
        <v>314</v>
      </c>
      <c r="J18" s="19" t="s">
        <v>268</v>
      </c>
      <c r="K18" s="19" t="s">
        <v>269</v>
      </c>
      <c r="L18" s="19" t="s">
        <v>337</v>
      </c>
      <c r="M18" s="19" t="s">
        <v>338</v>
      </c>
      <c r="N18" s="19" t="s">
        <v>509</v>
      </c>
      <c r="O18" s="19" t="s">
        <v>340</v>
      </c>
      <c r="P18" s="19" t="s">
        <v>339</v>
      </c>
      <c r="Q18" s="19" t="s">
        <v>341</v>
      </c>
      <c r="R18" s="19" t="s">
        <v>276</v>
      </c>
      <c r="S18" s="19" t="s">
        <v>275</v>
      </c>
      <c r="T18" s="19" t="s">
        <v>536</v>
      </c>
      <c r="U18" s="19" t="s">
        <v>491</v>
      </c>
      <c r="V18" s="30">
        <v>6</v>
      </c>
      <c r="W18" s="19" t="s">
        <v>497</v>
      </c>
      <c r="X18" s="19" t="s">
        <v>498</v>
      </c>
      <c r="Y18" s="19" t="s">
        <v>499</v>
      </c>
      <c r="Z18" s="19"/>
      <c r="AA18" s="19"/>
      <c r="AB18" s="19"/>
      <c r="AC18" s="19"/>
      <c r="AD18" s="19"/>
      <c r="AE18" s="19"/>
      <c r="AF18" s="19" t="s">
        <v>243</v>
      </c>
      <c r="AG18" s="19" t="s">
        <v>271</v>
      </c>
      <c r="AH18" s="19" t="s">
        <v>317</v>
      </c>
      <c r="AI18" s="19" t="s">
        <v>246</v>
      </c>
      <c r="AJ18" s="19" t="s">
        <v>247</v>
      </c>
      <c r="AK18" s="19" t="s">
        <v>538</v>
      </c>
      <c r="AL18" s="19"/>
      <c r="AM18" s="19" t="s">
        <v>272</v>
      </c>
      <c r="AN18" s="19" t="s">
        <v>273</v>
      </c>
      <c r="AO18" s="19" t="s">
        <v>274</v>
      </c>
      <c r="AP18" s="19" t="s">
        <v>526</v>
      </c>
      <c r="AQ18" s="19" t="s">
        <v>527</v>
      </c>
      <c r="AR18" s="20" t="s">
        <v>506</v>
      </c>
      <c r="AS18" s="20" t="s">
        <v>500</v>
      </c>
      <c r="AT18" s="20" t="s">
        <v>502</v>
      </c>
      <c r="AU18" s="20"/>
      <c r="AV18" s="20" t="s">
        <v>504</v>
      </c>
      <c r="AW18" s="20"/>
      <c r="AX18" s="19" t="s">
        <v>255</v>
      </c>
    </row>
    <row r="19" spans="1:50" ht="12.75" x14ac:dyDescent="0.2">
      <c r="A19" s="15" t="str">
        <f t="shared" si="0"/>
        <v>1600800500</v>
      </c>
      <c r="B19" s="15" t="str">
        <f t="shared" si="1"/>
        <v>1600 x 800 x 500</v>
      </c>
      <c r="C19" s="15">
        <v>1600</v>
      </c>
      <c r="D19" s="15">
        <v>800</v>
      </c>
      <c r="E19" s="15">
        <v>500</v>
      </c>
      <c r="G19" s="19" t="s">
        <v>277</v>
      </c>
      <c r="H19" s="19" t="s">
        <v>309</v>
      </c>
      <c r="I19" s="19" t="s">
        <v>324</v>
      </c>
      <c r="J19" s="19" t="s">
        <v>278</v>
      </c>
      <c r="K19" s="19" t="s">
        <v>279</v>
      </c>
      <c r="L19" s="19" t="s">
        <v>337</v>
      </c>
      <c r="M19" s="19" t="s">
        <v>338</v>
      </c>
      <c r="N19" s="19" t="s">
        <v>509</v>
      </c>
      <c r="O19" s="19" t="s">
        <v>340</v>
      </c>
      <c r="P19" s="19" t="s">
        <v>339</v>
      </c>
      <c r="Q19" s="19" t="s">
        <v>341</v>
      </c>
      <c r="R19" s="19" t="s">
        <v>276</v>
      </c>
      <c r="S19" s="19" t="s">
        <v>275</v>
      </c>
      <c r="T19" s="19" t="s">
        <v>536</v>
      </c>
      <c r="U19" s="19" t="s">
        <v>491</v>
      </c>
      <c r="V19" s="30">
        <v>6</v>
      </c>
      <c r="W19" s="19" t="s">
        <v>497</v>
      </c>
      <c r="X19" s="19" t="s">
        <v>498</v>
      </c>
      <c r="Y19" s="19" t="s">
        <v>499</v>
      </c>
      <c r="Z19" s="19"/>
      <c r="AA19" s="19"/>
      <c r="AB19" s="19"/>
      <c r="AC19" s="19"/>
      <c r="AD19" s="19"/>
      <c r="AE19" s="19"/>
      <c r="AF19" s="19" t="s">
        <v>260</v>
      </c>
      <c r="AG19" s="19" t="s">
        <v>271</v>
      </c>
      <c r="AH19" s="19" t="s">
        <v>317</v>
      </c>
      <c r="AI19" s="19" t="s">
        <v>261</v>
      </c>
      <c r="AJ19" s="19" t="s">
        <v>262</v>
      </c>
      <c r="AK19" s="19" t="s">
        <v>538</v>
      </c>
      <c r="AL19" s="19"/>
      <c r="AM19" s="19" t="s">
        <v>272</v>
      </c>
      <c r="AN19" s="19" t="s">
        <v>273</v>
      </c>
      <c r="AO19" s="19" t="s">
        <v>274</v>
      </c>
      <c r="AP19" s="19" t="s">
        <v>526</v>
      </c>
      <c r="AQ19" s="19" t="s">
        <v>527</v>
      </c>
      <c r="AR19" s="20" t="s">
        <v>506</v>
      </c>
      <c r="AS19" s="20" t="s">
        <v>500</v>
      </c>
      <c r="AT19" s="20" t="s">
        <v>502</v>
      </c>
      <c r="AU19" s="20"/>
      <c r="AV19" s="20" t="s">
        <v>504</v>
      </c>
      <c r="AW19" s="20"/>
      <c r="AX19" s="19" t="s">
        <v>255</v>
      </c>
    </row>
    <row r="20" spans="1:50" ht="12.75" x14ac:dyDescent="0.2">
      <c r="A20" s="15" t="str">
        <f t="shared" si="0"/>
        <v>1600800600</v>
      </c>
      <c r="B20" s="15" t="str">
        <f t="shared" si="1"/>
        <v>1600 x 800 x 600</v>
      </c>
      <c r="C20" s="15">
        <v>1600</v>
      </c>
      <c r="D20" s="15">
        <v>800</v>
      </c>
      <c r="E20" s="15">
        <v>600</v>
      </c>
      <c r="G20" s="19" t="s">
        <v>342</v>
      </c>
      <c r="H20" s="19" t="s">
        <v>309</v>
      </c>
      <c r="I20" s="19" t="s">
        <v>326</v>
      </c>
      <c r="J20" s="19" t="s">
        <v>343</v>
      </c>
      <c r="K20" s="19" t="s">
        <v>344</v>
      </c>
      <c r="L20" s="19" t="s">
        <v>337</v>
      </c>
      <c r="M20" s="19" t="s">
        <v>338</v>
      </c>
      <c r="N20" s="19" t="s">
        <v>509</v>
      </c>
      <c r="O20" s="19" t="s">
        <v>340</v>
      </c>
      <c r="P20" s="19" t="s">
        <v>339</v>
      </c>
      <c r="Q20" s="19" t="s">
        <v>341</v>
      </c>
      <c r="R20" s="19" t="s">
        <v>276</v>
      </c>
      <c r="S20" s="19" t="s">
        <v>275</v>
      </c>
      <c r="T20" s="19" t="s">
        <v>536</v>
      </c>
      <c r="U20" s="19" t="s">
        <v>491</v>
      </c>
      <c r="V20" s="30">
        <v>6</v>
      </c>
      <c r="W20" s="19" t="s">
        <v>497</v>
      </c>
      <c r="X20" s="19" t="s">
        <v>498</v>
      </c>
      <c r="Y20" s="19" t="s">
        <v>499</v>
      </c>
      <c r="Z20" s="19"/>
      <c r="AA20" s="19"/>
      <c r="AB20" s="19"/>
      <c r="AC20" s="19"/>
      <c r="AD20" s="19"/>
      <c r="AE20" s="19"/>
      <c r="AF20" s="19" t="s">
        <v>327</v>
      </c>
      <c r="AG20" s="19" t="s">
        <v>271</v>
      </c>
      <c r="AH20" s="19" t="s">
        <v>317</v>
      </c>
      <c r="AI20" s="19" t="s">
        <v>328</v>
      </c>
      <c r="AJ20" s="19" t="s">
        <v>329</v>
      </c>
      <c r="AK20" s="19" t="s">
        <v>538</v>
      </c>
      <c r="AL20" s="19"/>
      <c r="AM20" s="19" t="s">
        <v>272</v>
      </c>
      <c r="AN20" s="19" t="s">
        <v>273</v>
      </c>
      <c r="AO20" s="19" t="s">
        <v>274</v>
      </c>
      <c r="AP20" s="19" t="s">
        <v>526</v>
      </c>
      <c r="AQ20" s="19" t="s">
        <v>527</v>
      </c>
      <c r="AR20" s="20" t="s">
        <v>506</v>
      </c>
      <c r="AS20" s="20" t="s">
        <v>500</v>
      </c>
      <c r="AT20" s="20" t="s">
        <v>502</v>
      </c>
      <c r="AU20" s="20"/>
      <c r="AV20" s="20" t="s">
        <v>504</v>
      </c>
      <c r="AW20" s="20"/>
      <c r="AX20" s="19" t="s">
        <v>255</v>
      </c>
    </row>
    <row r="21" spans="1:50" ht="12.75" x14ac:dyDescent="0.2">
      <c r="A21" s="15" t="str">
        <f t="shared" si="0"/>
        <v>16001000400</v>
      </c>
      <c r="B21" s="15" t="str">
        <f t="shared" si="1"/>
        <v>1600 x 1000 x 400</v>
      </c>
      <c r="C21" s="15">
        <v>1600</v>
      </c>
      <c r="D21" s="15">
        <v>1000</v>
      </c>
      <c r="E21" s="15">
        <v>400</v>
      </c>
      <c r="G21" s="19" t="s">
        <v>345</v>
      </c>
      <c r="H21" s="19" t="s">
        <v>309</v>
      </c>
      <c r="I21" s="19" t="s">
        <v>314</v>
      </c>
      <c r="J21" s="19" t="s">
        <v>350</v>
      </c>
      <c r="K21" s="19" t="s">
        <v>351</v>
      </c>
      <c r="L21" s="19" t="s">
        <v>346</v>
      </c>
      <c r="M21" s="19" t="s">
        <v>347</v>
      </c>
      <c r="N21" s="19"/>
      <c r="O21" s="19" t="s">
        <v>349</v>
      </c>
      <c r="P21" s="19" t="s">
        <v>348</v>
      </c>
      <c r="Q21" s="19" t="s">
        <v>352</v>
      </c>
      <c r="R21" s="19" t="s">
        <v>493</v>
      </c>
      <c r="S21" s="19" t="s">
        <v>357</v>
      </c>
      <c r="T21" s="19"/>
      <c r="U21" s="19" t="s">
        <v>492</v>
      </c>
      <c r="V21" s="30">
        <v>8</v>
      </c>
      <c r="W21" s="19" t="s">
        <v>497</v>
      </c>
      <c r="X21" s="19" t="s">
        <v>498</v>
      </c>
      <c r="Y21" s="19" t="s">
        <v>499</v>
      </c>
      <c r="Z21" s="19"/>
      <c r="AA21" s="19"/>
      <c r="AB21" s="19"/>
      <c r="AC21" s="19"/>
      <c r="AD21" s="19"/>
      <c r="AE21" s="19"/>
      <c r="AF21" s="19" t="s">
        <v>243</v>
      </c>
      <c r="AG21" s="19" t="s">
        <v>353</v>
      </c>
      <c r="AH21" s="19" t="s">
        <v>317</v>
      </c>
      <c r="AI21" s="19" t="s">
        <v>246</v>
      </c>
      <c r="AJ21" s="19" t="s">
        <v>247</v>
      </c>
      <c r="AK21" s="19" t="s">
        <v>539</v>
      </c>
      <c r="AL21" s="19"/>
      <c r="AM21" s="19" t="s">
        <v>354</v>
      </c>
      <c r="AN21" s="19" t="s">
        <v>355</v>
      </c>
      <c r="AO21" s="19" t="s">
        <v>356</v>
      </c>
      <c r="AP21" s="19" t="s">
        <v>526</v>
      </c>
      <c r="AQ21" s="19" t="s">
        <v>527</v>
      </c>
      <c r="AR21" s="19"/>
      <c r="AS21" s="20" t="s">
        <v>500</v>
      </c>
      <c r="AT21" s="20" t="s">
        <v>502</v>
      </c>
      <c r="AU21" s="20"/>
      <c r="AV21" s="20" t="s">
        <v>504</v>
      </c>
      <c r="AW21" s="20"/>
      <c r="AX21" s="19" t="s">
        <v>255</v>
      </c>
    </row>
    <row r="22" spans="1:50" ht="12.75" x14ac:dyDescent="0.2">
      <c r="A22" s="15" t="str">
        <f t="shared" si="0"/>
        <v>16001000500</v>
      </c>
      <c r="B22" s="15" t="str">
        <f t="shared" si="1"/>
        <v>1600 x 1000 x 500</v>
      </c>
      <c r="C22" s="15">
        <v>1600</v>
      </c>
      <c r="D22" s="15">
        <v>1000</v>
      </c>
      <c r="E22" s="15">
        <v>500</v>
      </c>
      <c r="G22" s="19" t="s">
        <v>358</v>
      </c>
      <c r="H22" s="19" t="s">
        <v>309</v>
      </c>
      <c r="I22" s="19" t="s">
        <v>324</v>
      </c>
      <c r="J22" s="19" t="s">
        <v>359</v>
      </c>
      <c r="K22" s="19" t="s">
        <v>360</v>
      </c>
      <c r="L22" s="19" t="s">
        <v>346</v>
      </c>
      <c r="M22" s="19" t="s">
        <v>347</v>
      </c>
      <c r="N22" s="19"/>
      <c r="O22" s="19" t="s">
        <v>349</v>
      </c>
      <c r="P22" s="19" t="s">
        <v>348</v>
      </c>
      <c r="Q22" s="19" t="s">
        <v>352</v>
      </c>
      <c r="R22" s="19" t="s">
        <v>493</v>
      </c>
      <c r="S22" s="19" t="s">
        <v>357</v>
      </c>
      <c r="T22" s="19"/>
      <c r="U22" s="19" t="s">
        <v>492</v>
      </c>
      <c r="V22" s="30">
        <v>8</v>
      </c>
      <c r="W22" s="19" t="s">
        <v>497</v>
      </c>
      <c r="X22" s="19" t="s">
        <v>498</v>
      </c>
      <c r="Y22" s="19" t="s">
        <v>499</v>
      </c>
      <c r="Z22" s="19"/>
      <c r="AA22" s="19"/>
      <c r="AB22" s="19"/>
      <c r="AC22" s="19"/>
      <c r="AD22" s="19"/>
      <c r="AE22" s="19"/>
      <c r="AF22" s="19" t="s">
        <v>260</v>
      </c>
      <c r="AG22" s="19" t="s">
        <v>353</v>
      </c>
      <c r="AH22" s="19" t="s">
        <v>317</v>
      </c>
      <c r="AI22" s="19" t="s">
        <v>261</v>
      </c>
      <c r="AJ22" s="19" t="s">
        <v>262</v>
      </c>
      <c r="AK22" s="19" t="s">
        <v>539</v>
      </c>
      <c r="AL22" s="19"/>
      <c r="AM22" s="19" t="s">
        <v>354</v>
      </c>
      <c r="AN22" s="19" t="s">
        <v>355</v>
      </c>
      <c r="AO22" s="19" t="s">
        <v>356</v>
      </c>
      <c r="AP22" s="19" t="s">
        <v>526</v>
      </c>
      <c r="AQ22" s="19" t="s">
        <v>527</v>
      </c>
      <c r="AR22" s="19"/>
      <c r="AS22" s="20" t="s">
        <v>500</v>
      </c>
      <c r="AT22" s="20" t="s">
        <v>502</v>
      </c>
      <c r="AU22" s="20"/>
      <c r="AV22" s="20" t="s">
        <v>504</v>
      </c>
      <c r="AW22" s="20"/>
      <c r="AX22" s="19" t="s">
        <v>255</v>
      </c>
    </row>
    <row r="23" spans="1:50" ht="12.75" x14ac:dyDescent="0.2">
      <c r="A23" s="15" t="str">
        <f t="shared" si="0"/>
        <v>16001000600</v>
      </c>
      <c r="B23" s="15" t="str">
        <f t="shared" si="1"/>
        <v>1600 x 1000 x 600</v>
      </c>
      <c r="C23" s="15">
        <v>1600</v>
      </c>
      <c r="D23" s="15">
        <v>1000</v>
      </c>
      <c r="E23" s="15">
        <v>600</v>
      </c>
      <c r="G23" s="19" t="s">
        <v>361</v>
      </c>
      <c r="H23" s="19" t="s">
        <v>309</v>
      </c>
      <c r="I23" s="19" t="s">
        <v>326</v>
      </c>
      <c r="J23" s="19" t="s">
        <v>362</v>
      </c>
      <c r="K23" s="19" t="s">
        <v>363</v>
      </c>
      <c r="L23" s="19" t="s">
        <v>346</v>
      </c>
      <c r="M23" s="19" t="s">
        <v>347</v>
      </c>
      <c r="N23" s="19"/>
      <c r="O23" s="19" t="s">
        <v>349</v>
      </c>
      <c r="P23" s="19" t="s">
        <v>348</v>
      </c>
      <c r="Q23" s="19" t="s">
        <v>352</v>
      </c>
      <c r="R23" s="19" t="s">
        <v>493</v>
      </c>
      <c r="S23" s="19" t="s">
        <v>357</v>
      </c>
      <c r="T23" s="19"/>
      <c r="U23" s="19" t="s">
        <v>492</v>
      </c>
      <c r="V23" s="30">
        <v>8</v>
      </c>
      <c r="W23" s="19" t="s">
        <v>497</v>
      </c>
      <c r="X23" s="19" t="s">
        <v>498</v>
      </c>
      <c r="Y23" s="19" t="s">
        <v>499</v>
      </c>
      <c r="Z23" s="19"/>
      <c r="AA23" s="19"/>
      <c r="AB23" s="19"/>
      <c r="AC23" s="19"/>
      <c r="AD23" s="19"/>
      <c r="AE23" s="19"/>
      <c r="AF23" s="19" t="s">
        <v>327</v>
      </c>
      <c r="AG23" s="19" t="s">
        <v>353</v>
      </c>
      <c r="AH23" s="19" t="s">
        <v>317</v>
      </c>
      <c r="AI23" s="19" t="s">
        <v>328</v>
      </c>
      <c r="AJ23" s="19" t="s">
        <v>329</v>
      </c>
      <c r="AK23" s="19" t="s">
        <v>539</v>
      </c>
      <c r="AL23" s="19"/>
      <c r="AM23" s="19" t="s">
        <v>354</v>
      </c>
      <c r="AN23" s="19" t="s">
        <v>355</v>
      </c>
      <c r="AO23" s="19" t="s">
        <v>356</v>
      </c>
      <c r="AP23" s="19" t="s">
        <v>526</v>
      </c>
      <c r="AQ23" s="19" t="s">
        <v>527</v>
      </c>
      <c r="AR23" s="19"/>
      <c r="AS23" s="20" t="s">
        <v>500</v>
      </c>
      <c r="AT23" s="20" t="s">
        <v>502</v>
      </c>
      <c r="AU23" s="20"/>
      <c r="AV23" s="20" t="s">
        <v>504</v>
      </c>
      <c r="AW23" s="20"/>
      <c r="AX23" s="19" t="s">
        <v>255</v>
      </c>
    </row>
    <row r="24" spans="1:50" ht="12.75" x14ac:dyDescent="0.2">
      <c r="A24" s="15" t="str">
        <f t="shared" si="0"/>
        <v>16001200400</v>
      </c>
      <c r="B24" s="15" t="str">
        <f t="shared" si="1"/>
        <v>1600 x 1200 x 400</v>
      </c>
      <c r="C24" s="15">
        <v>1600</v>
      </c>
      <c r="D24" s="15">
        <v>1200</v>
      </c>
      <c r="E24" s="15">
        <v>400</v>
      </c>
      <c r="G24" s="19" t="s">
        <v>280</v>
      </c>
      <c r="H24" s="19" t="s">
        <v>309</v>
      </c>
      <c r="I24" s="19" t="s">
        <v>314</v>
      </c>
      <c r="J24" s="19" t="s">
        <v>283</v>
      </c>
      <c r="K24" s="19" t="s">
        <v>284</v>
      </c>
      <c r="L24" s="19"/>
      <c r="M24" s="19"/>
      <c r="N24" s="19"/>
      <c r="O24" s="19" t="s">
        <v>364</v>
      </c>
      <c r="P24" s="19" t="s">
        <v>365</v>
      </c>
      <c r="Q24" s="19" t="s">
        <v>366</v>
      </c>
      <c r="R24" s="19"/>
      <c r="S24" s="19" t="s">
        <v>290</v>
      </c>
      <c r="T24" s="19"/>
      <c r="U24" s="19" t="s">
        <v>494</v>
      </c>
      <c r="V24" s="30">
        <v>10</v>
      </c>
      <c r="W24" s="19" t="s">
        <v>497</v>
      </c>
      <c r="X24" s="19" t="s">
        <v>498</v>
      </c>
      <c r="Y24" s="19" t="s">
        <v>499</v>
      </c>
      <c r="Z24" s="19"/>
      <c r="AA24" s="19"/>
      <c r="AB24" s="19"/>
      <c r="AC24" s="19"/>
      <c r="AD24" s="19"/>
      <c r="AE24" s="19"/>
      <c r="AF24" s="19" t="s">
        <v>243</v>
      </c>
      <c r="AG24" s="19" t="s">
        <v>286</v>
      </c>
      <c r="AH24" s="19" t="s">
        <v>317</v>
      </c>
      <c r="AI24" s="19" t="s">
        <v>246</v>
      </c>
      <c r="AJ24" s="19" t="s">
        <v>247</v>
      </c>
      <c r="AK24" s="19"/>
      <c r="AL24" s="19"/>
      <c r="AM24" s="19" t="s">
        <v>287</v>
      </c>
      <c r="AN24" s="19" t="s">
        <v>288</v>
      </c>
      <c r="AO24" s="19" t="s">
        <v>289</v>
      </c>
      <c r="AP24" s="19" t="s">
        <v>526</v>
      </c>
      <c r="AQ24" s="19" t="s">
        <v>527</v>
      </c>
      <c r="AR24" s="19"/>
      <c r="AS24" s="20" t="s">
        <v>500</v>
      </c>
      <c r="AT24" s="20" t="s">
        <v>502</v>
      </c>
      <c r="AU24" s="20"/>
      <c r="AV24" s="20" t="s">
        <v>504</v>
      </c>
      <c r="AW24" s="20"/>
      <c r="AX24" s="19" t="s">
        <v>255</v>
      </c>
    </row>
    <row r="25" spans="1:50" ht="12.75" x14ac:dyDescent="0.2">
      <c r="A25" s="15" t="str">
        <f t="shared" si="0"/>
        <v>16001200500</v>
      </c>
      <c r="B25" s="15" t="str">
        <f t="shared" si="1"/>
        <v>1600 x 1200 x 500</v>
      </c>
      <c r="C25" s="15">
        <v>1600</v>
      </c>
      <c r="D25" s="15">
        <v>1200</v>
      </c>
      <c r="E25" s="15">
        <v>500</v>
      </c>
      <c r="G25" s="19" t="s">
        <v>291</v>
      </c>
      <c r="H25" s="19" t="s">
        <v>309</v>
      </c>
      <c r="I25" s="19" t="s">
        <v>324</v>
      </c>
      <c r="J25" s="19" t="s">
        <v>292</v>
      </c>
      <c r="K25" s="19" t="s">
        <v>293</v>
      </c>
      <c r="L25" s="19"/>
      <c r="M25" s="19"/>
      <c r="N25" s="19"/>
      <c r="O25" s="19" t="s">
        <v>364</v>
      </c>
      <c r="P25" s="19" t="s">
        <v>365</v>
      </c>
      <c r="Q25" s="19" t="s">
        <v>366</v>
      </c>
      <c r="R25" s="19"/>
      <c r="S25" s="19" t="s">
        <v>290</v>
      </c>
      <c r="T25" s="19"/>
      <c r="U25" s="19" t="s">
        <v>494</v>
      </c>
      <c r="V25" s="30">
        <v>10</v>
      </c>
      <c r="W25" s="19" t="s">
        <v>497</v>
      </c>
      <c r="X25" s="19" t="s">
        <v>498</v>
      </c>
      <c r="Y25" s="19" t="s">
        <v>499</v>
      </c>
      <c r="Z25" s="19"/>
      <c r="AA25" s="19"/>
      <c r="AB25" s="19"/>
      <c r="AC25" s="19"/>
      <c r="AD25" s="19"/>
      <c r="AE25" s="19"/>
      <c r="AF25" s="19" t="s">
        <v>260</v>
      </c>
      <c r="AG25" s="19" t="s">
        <v>286</v>
      </c>
      <c r="AH25" s="19" t="s">
        <v>317</v>
      </c>
      <c r="AI25" s="19" t="s">
        <v>261</v>
      </c>
      <c r="AJ25" s="19" t="s">
        <v>262</v>
      </c>
      <c r="AK25" s="19"/>
      <c r="AL25" s="19"/>
      <c r="AM25" s="19" t="s">
        <v>287</v>
      </c>
      <c r="AN25" s="19" t="s">
        <v>288</v>
      </c>
      <c r="AO25" s="19" t="s">
        <v>289</v>
      </c>
      <c r="AP25" s="19" t="s">
        <v>526</v>
      </c>
      <c r="AQ25" s="19" t="s">
        <v>527</v>
      </c>
      <c r="AR25" s="19"/>
      <c r="AS25" s="20" t="s">
        <v>500</v>
      </c>
      <c r="AT25" s="20" t="s">
        <v>502</v>
      </c>
      <c r="AU25" s="20"/>
      <c r="AV25" s="20" t="s">
        <v>504</v>
      </c>
      <c r="AW25" s="20"/>
      <c r="AX25" s="19" t="s">
        <v>255</v>
      </c>
    </row>
    <row r="26" spans="1:50" ht="12.75" x14ac:dyDescent="0.2">
      <c r="A26" s="15" t="str">
        <f t="shared" si="0"/>
        <v>16001200600</v>
      </c>
      <c r="B26" s="15" t="str">
        <f t="shared" si="1"/>
        <v>1600 x 1200 x 600</v>
      </c>
      <c r="C26" s="15">
        <v>1600</v>
      </c>
      <c r="D26" s="15">
        <v>1200</v>
      </c>
      <c r="E26" s="15">
        <v>600</v>
      </c>
      <c r="G26" s="19" t="s">
        <v>367</v>
      </c>
      <c r="H26" s="19" t="s">
        <v>309</v>
      </c>
      <c r="I26" s="19" t="s">
        <v>326</v>
      </c>
      <c r="J26" s="19" t="s">
        <v>368</v>
      </c>
      <c r="K26" s="19" t="s">
        <v>369</v>
      </c>
      <c r="L26" s="19"/>
      <c r="M26" s="19"/>
      <c r="N26" s="19"/>
      <c r="O26" s="19" t="s">
        <v>364</v>
      </c>
      <c r="P26" s="19" t="s">
        <v>365</v>
      </c>
      <c r="Q26" s="19" t="s">
        <v>366</v>
      </c>
      <c r="R26" s="19"/>
      <c r="S26" s="19" t="s">
        <v>290</v>
      </c>
      <c r="T26" s="19"/>
      <c r="U26" s="19" t="s">
        <v>494</v>
      </c>
      <c r="V26" s="30">
        <v>10</v>
      </c>
      <c r="W26" s="19" t="s">
        <v>497</v>
      </c>
      <c r="X26" s="19" t="s">
        <v>498</v>
      </c>
      <c r="Y26" s="19" t="s">
        <v>499</v>
      </c>
      <c r="Z26" s="19"/>
      <c r="AA26" s="19"/>
      <c r="AB26" s="19"/>
      <c r="AC26" s="19"/>
      <c r="AD26" s="19"/>
      <c r="AE26" s="19"/>
      <c r="AF26" s="19" t="s">
        <v>327</v>
      </c>
      <c r="AG26" s="19" t="s">
        <v>286</v>
      </c>
      <c r="AH26" s="19" t="s">
        <v>317</v>
      </c>
      <c r="AI26" s="19" t="s">
        <v>328</v>
      </c>
      <c r="AJ26" s="19" t="s">
        <v>329</v>
      </c>
      <c r="AK26" s="19"/>
      <c r="AL26" s="19"/>
      <c r="AM26" s="19" t="s">
        <v>287</v>
      </c>
      <c r="AN26" s="19" t="s">
        <v>288</v>
      </c>
      <c r="AO26" s="19" t="s">
        <v>289</v>
      </c>
      <c r="AP26" s="19" t="s">
        <v>526</v>
      </c>
      <c r="AQ26" s="19" t="s">
        <v>527</v>
      </c>
      <c r="AR26" s="19"/>
      <c r="AS26" s="20" t="s">
        <v>500</v>
      </c>
      <c r="AT26" s="20" t="s">
        <v>502</v>
      </c>
      <c r="AU26" s="20"/>
      <c r="AV26" s="20" t="s">
        <v>504</v>
      </c>
      <c r="AW26" s="20"/>
      <c r="AX26" s="19" t="s">
        <v>255</v>
      </c>
    </row>
    <row r="27" spans="1:50" ht="12.75" x14ac:dyDescent="0.2">
      <c r="A27" s="15" t="str">
        <f t="shared" si="0"/>
        <v>1800400400</v>
      </c>
      <c r="B27" s="15" t="str">
        <f t="shared" si="1"/>
        <v>1800 x 400 x 400</v>
      </c>
      <c r="C27" s="15">
        <v>1800</v>
      </c>
      <c r="D27" s="15">
        <v>400</v>
      </c>
      <c r="E27" s="15">
        <v>400</v>
      </c>
      <c r="G27" s="19" t="s">
        <v>308</v>
      </c>
      <c r="H27" s="19" t="s">
        <v>370</v>
      </c>
      <c r="I27" s="19" t="s">
        <v>373</v>
      </c>
      <c r="J27" s="19" t="s">
        <v>312</v>
      </c>
      <c r="K27" s="19" t="s">
        <v>313</v>
      </c>
      <c r="L27" s="19" t="s">
        <v>371</v>
      </c>
      <c r="M27" s="19"/>
      <c r="N27" s="19"/>
      <c r="O27" s="19"/>
      <c r="P27" s="19" t="s">
        <v>372</v>
      </c>
      <c r="Q27" s="19" t="s">
        <v>374</v>
      </c>
      <c r="R27" s="19"/>
      <c r="S27" s="19" t="s">
        <v>320</v>
      </c>
      <c r="T27" s="19"/>
      <c r="U27" s="19"/>
      <c r="V27" s="30"/>
      <c r="W27" s="19"/>
      <c r="X27" s="19"/>
      <c r="Y27" s="19"/>
      <c r="Z27" s="19"/>
      <c r="AA27" s="19"/>
      <c r="AB27" s="19"/>
      <c r="AC27" s="19"/>
      <c r="AD27" s="19"/>
      <c r="AE27" s="19"/>
      <c r="AF27" s="19" t="s">
        <v>243</v>
      </c>
      <c r="AG27" s="19" t="s">
        <v>316</v>
      </c>
      <c r="AH27" s="19" t="s">
        <v>375</v>
      </c>
      <c r="AI27" s="19" t="s">
        <v>246</v>
      </c>
      <c r="AJ27" s="19" t="s">
        <v>247</v>
      </c>
      <c r="AK27" s="19"/>
      <c r="AL27" s="19"/>
      <c r="AM27" s="19" t="s">
        <v>318</v>
      </c>
      <c r="AN27" s="19" t="s">
        <v>319</v>
      </c>
      <c r="AO27" s="19"/>
      <c r="AP27" s="19"/>
      <c r="AQ27" s="19"/>
      <c r="AR27" s="19"/>
      <c r="AS27" s="20" t="s">
        <v>500</v>
      </c>
      <c r="AT27" s="19" t="s">
        <v>525</v>
      </c>
      <c r="AU27" s="19"/>
      <c r="AV27" s="20" t="s">
        <v>504</v>
      </c>
      <c r="AW27" s="20"/>
      <c r="AX27" s="19" t="s">
        <v>255</v>
      </c>
    </row>
    <row r="28" spans="1:50" ht="12.75" x14ac:dyDescent="0.2">
      <c r="A28" s="15" t="str">
        <f t="shared" si="0"/>
        <v>1800400500</v>
      </c>
      <c r="B28" s="15" t="str">
        <f t="shared" si="1"/>
        <v>1800 x 400 x 500</v>
      </c>
      <c r="C28" s="15">
        <v>1800</v>
      </c>
      <c r="D28" s="15">
        <v>400</v>
      </c>
      <c r="E28" s="15">
        <v>500</v>
      </c>
      <c r="G28" s="19" t="s">
        <v>321</v>
      </c>
      <c r="H28" s="19" t="s">
        <v>370</v>
      </c>
      <c r="I28" s="19" t="s">
        <v>376</v>
      </c>
      <c r="J28" s="19" t="s">
        <v>322</v>
      </c>
      <c r="K28" s="19" t="s">
        <v>323</v>
      </c>
      <c r="L28" s="19" t="s">
        <v>371</v>
      </c>
      <c r="M28" s="19"/>
      <c r="N28" s="19"/>
      <c r="O28" s="19"/>
      <c r="P28" s="19" t="s">
        <v>372</v>
      </c>
      <c r="Q28" s="19" t="s">
        <v>374</v>
      </c>
      <c r="R28" s="19"/>
      <c r="S28" s="19" t="s">
        <v>320</v>
      </c>
      <c r="T28" s="19"/>
      <c r="U28" s="19"/>
      <c r="V28" s="30"/>
      <c r="W28" s="19"/>
      <c r="X28" s="19"/>
      <c r="Y28" s="19"/>
      <c r="Z28" s="19"/>
      <c r="AA28" s="19"/>
      <c r="AB28" s="19"/>
      <c r="AC28" s="19"/>
      <c r="AD28" s="19"/>
      <c r="AE28" s="19"/>
      <c r="AF28" s="19" t="s">
        <v>260</v>
      </c>
      <c r="AG28" s="19" t="s">
        <v>316</v>
      </c>
      <c r="AH28" s="19" t="s">
        <v>375</v>
      </c>
      <c r="AI28" s="19" t="s">
        <v>261</v>
      </c>
      <c r="AJ28" s="19" t="s">
        <v>262</v>
      </c>
      <c r="AK28" s="19"/>
      <c r="AL28" s="19"/>
      <c r="AM28" s="19" t="s">
        <v>318</v>
      </c>
      <c r="AN28" s="19" t="s">
        <v>319</v>
      </c>
      <c r="AO28" s="19"/>
      <c r="AP28" s="19"/>
      <c r="AQ28" s="19"/>
      <c r="AR28" s="19"/>
      <c r="AS28" s="20" t="s">
        <v>500</v>
      </c>
      <c r="AT28" s="19" t="s">
        <v>525</v>
      </c>
      <c r="AU28" s="19"/>
      <c r="AV28" s="20" t="s">
        <v>504</v>
      </c>
      <c r="AW28" s="20"/>
      <c r="AX28" s="19" t="s">
        <v>255</v>
      </c>
    </row>
    <row r="29" spans="1:50" ht="12.75" x14ac:dyDescent="0.2">
      <c r="A29" s="15" t="str">
        <f t="shared" si="0"/>
        <v>1800400600</v>
      </c>
      <c r="B29" s="15" t="str">
        <f t="shared" si="1"/>
        <v>1800 x 400 x 600</v>
      </c>
      <c r="C29" s="15">
        <v>1800</v>
      </c>
      <c r="D29" s="15">
        <v>400</v>
      </c>
      <c r="E29" s="15">
        <v>600</v>
      </c>
      <c r="G29" s="19" t="s">
        <v>325</v>
      </c>
      <c r="H29" s="19" t="s">
        <v>370</v>
      </c>
      <c r="I29" s="19" t="s">
        <v>377</v>
      </c>
      <c r="J29" s="19" t="s">
        <v>239</v>
      </c>
      <c r="K29" s="19" t="s">
        <v>240</v>
      </c>
      <c r="L29" s="19" t="s">
        <v>371</v>
      </c>
      <c r="M29" s="19"/>
      <c r="N29" s="19"/>
      <c r="O29" s="19"/>
      <c r="P29" s="19" t="s">
        <v>372</v>
      </c>
      <c r="Q29" s="19" t="s">
        <v>374</v>
      </c>
      <c r="R29" s="19"/>
      <c r="S29" s="19" t="s">
        <v>320</v>
      </c>
      <c r="T29" s="19"/>
      <c r="U29" s="19"/>
      <c r="V29" s="30"/>
      <c r="W29" s="19"/>
      <c r="X29" s="19"/>
      <c r="Y29" s="19"/>
      <c r="Z29" s="19"/>
      <c r="AA29" s="19"/>
      <c r="AB29" s="19"/>
      <c r="AC29" s="19"/>
      <c r="AD29" s="19"/>
      <c r="AE29" s="19"/>
      <c r="AF29" s="19" t="s">
        <v>327</v>
      </c>
      <c r="AG29" s="19" t="s">
        <v>316</v>
      </c>
      <c r="AH29" s="19" t="s">
        <v>375</v>
      </c>
      <c r="AI29" s="19" t="s">
        <v>328</v>
      </c>
      <c r="AJ29" s="19" t="s">
        <v>329</v>
      </c>
      <c r="AK29" s="19"/>
      <c r="AL29" s="19"/>
      <c r="AM29" s="19" t="s">
        <v>318</v>
      </c>
      <c r="AN29" s="19" t="s">
        <v>319</v>
      </c>
      <c r="AO29" s="19"/>
      <c r="AP29" s="19"/>
      <c r="AQ29" s="19"/>
      <c r="AR29" s="19"/>
      <c r="AS29" s="20" t="s">
        <v>500</v>
      </c>
      <c r="AT29" s="19" t="s">
        <v>525</v>
      </c>
      <c r="AU29" s="19"/>
      <c r="AV29" s="20" t="s">
        <v>504</v>
      </c>
      <c r="AW29" s="20"/>
      <c r="AX29" s="19" t="s">
        <v>255</v>
      </c>
    </row>
    <row r="30" spans="1:50" ht="12.75" x14ac:dyDescent="0.2">
      <c r="A30" s="15" t="str">
        <f t="shared" si="0"/>
        <v>1800400800</v>
      </c>
      <c r="B30" s="15" t="str">
        <f t="shared" si="1"/>
        <v>1800 x 400 x 800</v>
      </c>
      <c r="C30" s="15">
        <v>1800</v>
      </c>
      <c r="D30" s="15">
        <v>400</v>
      </c>
      <c r="E30" s="15">
        <v>800</v>
      </c>
      <c r="G30" s="19" t="s">
        <v>378</v>
      </c>
      <c r="H30" s="19" t="s">
        <v>370</v>
      </c>
      <c r="I30" s="19" t="s">
        <v>379</v>
      </c>
      <c r="J30" s="19" t="s">
        <v>268</v>
      </c>
      <c r="K30" s="19" t="s">
        <v>269</v>
      </c>
      <c r="L30" s="19" t="s">
        <v>371</v>
      </c>
      <c r="M30" s="19"/>
      <c r="N30" s="19"/>
      <c r="O30" s="19"/>
      <c r="P30" s="19" t="s">
        <v>372</v>
      </c>
      <c r="Q30" s="19" t="s">
        <v>374</v>
      </c>
      <c r="R30" s="19"/>
      <c r="S30" s="19" t="s">
        <v>320</v>
      </c>
      <c r="T30" s="19"/>
      <c r="U30" s="19"/>
      <c r="V30" s="30"/>
      <c r="W30" s="19"/>
      <c r="X30" s="19"/>
      <c r="Y30" s="19"/>
      <c r="Z30" s="19"/>
      <c r="AA30" s="19"/>
      <c r="AB30" s="19"/>
      <c r="AC30" s="19"/>
      <c r="AD30" s="19"/>
      <c r="AE30" s="19"/>
      <c r="AF30" s="19" t="s">
        <v>380</v>
      </c>
      <c r="AG30" s="19" t="s">
        <v>316</v>
      </c>
      <c r="AH30" s="19" t="s">
        <v>375</v>
      </c>
      <c r="AI30" s="19" t="s">
        <v>381</v>
      </c>
      <c r="AJ30" s="19" t="s">
        <v>382</v>
      </c>
      <c r="AK30" s="19"/>
      <c r="AL30" s="19"/>
      <c r="AM30" s="19" t="s">
        <v>318</v>
      </c>
      <c r="AN30" s="19" t="s">
        <v>319</v>
      </c>
      <c r="AO30" s="19"/>
      <c r="AP30" s="19"/>
      <c r="AQ30" s="19"/>
      <c r="AR30" s="19"/>
      <c r="AS30" s="20" t="s">
        <v>500</v>
      </c>
      <c r="AT30" s="19" t="s">
        <v>525</v>
      </c>
      <c r="AU30" s="19"/>
      <c r="AV30" s="20" t="s">
        <v>504</v>
      </c>
      <c r="AW30" s="20"/>
      <c r="AX30" s="19" t="s">
        <v>255</v>
      </c>
    </row>
    <row r="31" spans="1:50" ht="12.75" x14ac:dyDescent="0.2">
      <c r="A31" s="15" t="str">
        <f t="shared" si="0"/>
        <v>1800600400</v>
      </c>
      <c r="B31" s="15" t="str">
        <f t="shared" si="1"/>
        <v>1800 x 600 x 400</v>
      </c>
      <c r="C31" s="15">
        <v>1800</v>
      </c>
      <c r="D31" s="15">
        <v>600</v>
      </c>
      <c r="E31" s="15">
        <v>400</v>
      </c>
      <c r="G31" s="19" t="s">
        <v>234</v>
      </c>
      <c r="H31" s="19" t="s">
        <v>370</v>
      </c>
      <c r="I31" s="19" t="s">
        <v>373</v>
      </c>
      <c r="J31" s="19" t="s">
        <v>239</v>
      </c>
      <c r="K31" s="19" t="s">
        <v>240</v>
      </c>
      <c r="L31" s="19" t="s">
        <v>383</v>
      </c>
      <c r="M31" s="19" t="s">
        <v>384</v>
      </c>
      <c r="N31" s="19" t="s">
        <v>510</v>
      </c>
      <c r="O31" s="19"/>
      <c r="P31" s="19" t="s">
        <v>385</v>
      </c>
      <c r="Q31" s="19" t="s">
        <v>386</v>
      </c>
      <c r="R31" s="19" t="s">
        <v>254</v>
      </c>
      <c r="S31" s="19" t="s">
        <v>251</v>
      </c>
      <c r="T31" s="19" t="s">
        <v>535</v>
      </c>
      <c r="U31" s="19" t="s">
        <v>490</v>
      </c>
      <c r="V31" s="30">
        <v>4</v>
      </c>
      <c r="W31" s="19" t="s">
        <v>497</v>
      </c>
      <c r="X31" s="19" t="s">
        <v>498</v>
      </c>
      <c r="Y31" s="19" t="s">
        <v>499</v>
      </c>
      <c r="Z31" s="19"/>
      <c r="AA31" s="19"/>
      <c r="AB31" s="19"/>
      <c r="AC31" s="19"/>
      <c r="AD31" s="19"/>
      <c r="AE31" s="19"/>
      <c r="AF31" s="19" t="s">
        <v>243</v>
      </c>
      <c r="AG31" s="19" t="s">
        <v>244</v>
      </c>
      <c r="AH31" s="19" t="s">
        <v>375</v>
      </c>
      <c r="AI31" s="19" t="s">
        <v>246</v>
      </c>
      <c r="AJ31" s="19" t="s">
        <v>247</v>
      </c>
      <c r="AK31" s="19" t="s">
        <v>537</v>
      </c>
      <c r="AL31" s="19"/>
      <c r="AM31" s="19" t="s">
        <v>248</v>
      </c>
      <c r="AN31" s="19" t="s">
        <v>249</v>
      </c>
      <c r="AO31" s="19" t="s">
        <v>250</v>
      </c>
      <c r="AP31" s="19" t="s">
        <v>528</v>
      </c>
      <c r="AQ31" s="19" t="s">
        <v>529</v>
      </c>
      <c r="AR31" s="19"/>
      <c r="AS31" s="20" t="s">
        <v>500</v>
      </c>
      <c r="AT31" s="19" t="s">
        <v>525</v>
      </c>
      <c r="AU31" s="19"/>
      <c r="AV31" s="20" t="s">
        <v>504</v>
      </c>
      <c r="AW31" s="20"/>
      <c r="AX31" s="19" t="s">
        <v>255</v>
      </c>
    </row>
    <row r="32" spans="1:50" ht="12.75" x14ac:dyDescent="0.2">
      <c r="A32" s="15" t="str">
        <f t="shared" si="0"/>
        <v>1800600500</v>
      </c>
      <c r="B32" s="15" t="str">
        <f t="shared" si="1"/>
        <v>1800 x 600 x 500</v>
      </c>
      <c r="C32" s="15">
        <v>1800</v>
      </c>
      <c r="D32" s="15">
        <v>600</v>
      </c>
      <c r="E32" s="15">
        <v>500</v>
      </c>
      <c r="G32" s="19" t="s">
        <v>256</v>
      </c>
      <c r="H32" s="19" t="s">
        <v>370</v>
      </c>
      <c r="I32" s="19" t="s">
        <v>376</v>
      </c>
      <c r="J32" s="19" t="s">
        <v>257</v>
      </c>
      <c r="K32" s="19" t="s">
        <v>258</v>
      </c>
      <c r="L32" s="19" t="s">
        <v>383</v>
      </c>
      <c r="M32" s="19" t="s">
        <v>384</v>
      </c>
      <c r="N32" s="19" t="s">
        <v>510</v>
      </c>
      <c r="O32" s="19"/>
      <c r="P32" s="19" t="s">
        <v>385</v>
      </c>
      <c r="Q32" s="19" t="s">
        <v>386</v>
      </c>
      <c r="R32" s="19" t="s">
        <v>254</v>
      </c>
      <c r="S32" s="19" t="s">
        <v>251</v>
      </c>
      <c r="T32" s="19" t="s">
        <v>535</v>
      </c>
      <c r="U32" s="19" t="s">
        <v>490</v>
      </c>
      <c r="V32" s="30">
        <v>4</v>
      </c>
      <c r="W32" s="19" t="s">
        <v>497</v>
      </c>
      <c r="X32" s="19" t="s">
        <v>498</v>
      </c>
      <c r="Y32" s="19" t="s">
        <v>499</v>
      </c>
      <c r="Z32" s="19"/>
      <c r="AA32" s="19"/>
      <c r="AB32" s="19"/>
      <c r="AC32" s="19"/>
      <c r="AD32" s="19"/>
      <c r="AE32" s="19"/>
      <c r="AF32" s="19" t="s">
        <v>260</v>
      </c>
      <c r="AG32" s="19" t="s">
        <v>244</v>
      </c>
      <c r="AH32" s="19" t="s">
        <v>375</v>
      </c>
      <c r="AI32" s="19" t="s">
        <v>261</v>
      </c>
      <c r="AJ32" s="19" t="s">
        <v>262</v>
      </c>
      <c r="AK32" s="19" t="s">
        <v>537</v>
      </c>
      <c r="AL32" s="19"/>
      <c r="AM32" s="19" t="s">
        <v>248</v>
      </c>
      <c r="AN32" s="19" t="s">
        <v>249</v>
      </c>
      <c r="AO32" s="19" t="s">
        <v>250</v>
      </c>
      <c r="AP32" s="19" t="s">
        <v>528</v>
      </c>
      <c r="AQ32" s="19" t="s">
        <v>529</v>
      </c>
      <c r="AR32" s="19"/>
      <c r="AS32" s="20" t="s">
        <v>500</v>
      </c>
      <c r="AT32" s="19" t="s">
        <v>525</v>
      </c>
      <c r="AU32" s="19"/>
      <c r="AV32" s="20" t="s">
        <v>504</v>
      </c>
      <c r="AW32" s="20"/>
      <c r="AX32" s="19" t="s">
        <v>255</v>
      </c>
    </row>
    <row r="33" spans="1:50" ht="12.75" x14ac:dyDescent="0.2">
      <c r="A33" s="15" t="str">
        <f t="shared" si="0"/>
        <v>1800600600</v>
      </c>
      <c r="B33" s="15" t="str">
        <f t="shared" si="1"/>
        <v>1800 x 600 x 600</v>
      </c>
      <c r="C33" s="15">
        <v>1800</v>
      </c>
      <c r="D33" s="15">
        <v>600</v>
      </c>
      <c r="E33" s="15">
        <v>600</v>
      </c>
      <c r="G33" s="19" t="s">
        <v>334</v>
      </c>
      <c r="H33" s="19" t="s">
        <v>370</v>
      </c>
      <c r="I33" s="19" t="s">
        <v>377</v>
      </c>
      <c r="J33" s="19" t="s">
        <v>335</v>
      </c>
      <c r="K33" s="19" t="s">
        <v>336</v>
      </c>
      <c r="L33" s="19" t="s">
        <v>383</v>
      </c>
      <c r="M33" s="19" t="s">
        <v>384</v>
      </c>
      <c r="N33" s="19" t="s">
        <v>510</v>
      </c>
      <c r="O33" s="19"/>
      <c r="P33" s="19" t="s">
        <v>385</v>
      </c>
      <c r="Q33" s="19" t="s">
        <v>386</v>
      </c>
      <c r="R33" s="19" t="s">
        <v>254</v>
      </c>
      <c r="S33" s="19" t="s">
        <v>251</v>
      </c>
      <c r="T33" s="19" t="s">
        <v>535</v>
      </c>
      <c r="U33" s="19" t="s">
        <v>490</v>
      </c>
      <c r="V33" s="30">
        <v>4</v>
      </c>
      <c r="W33" s="19" t="s">
        <v>497</v>
      </c>
      <c r="X33" s="19" t="s">
        <v>498</v>
      </c>
      <c r="Y33" s="19" t="s">
        <v>499</v>
      </c>
      <c r="Z33" s="19"/>
      <c r="AA33" s="19"/>
      <c r="AB33" s="19"/>
      <c r="AC33" s="19"/>
      <c r="AD33" s="19"/>
      <c r="AE33" s="19"/>
      <c r="AF33" s="19" t="s">
        <v>327</v>
      </c>
      <c r="AG33" s="19" t="s">
        <v>244</v>
      </c>
      <c r="AH33" s="19" t="s">
        <v>375</v>
      </c>
      <c r="AI33" s="19" t="s">
        <v>328</v>
      </c>
      <c r="AJ33" s="19" t="s">
        <v>329</v>
      </c>
      <c r="AK33" s="19" t="s">
        <v>537</v>
      </c>
      <c r="AL33" s="19"/>
      <c r="AM33" s="19" t="s">
        <v>248</v>
      </c>
      <c r="AN33" s="19" t="s">
        <v>249</v>
      </c>
      <c r="AO33" s="19" t="s">
        <v>250</v>
      </c>
      <c r="AP33" s="19" t="s">
        <v>528</v>
      </c>
      <c r="AQ33" s="19" t="s">
        <v>529</v>
      </c>
      <c r="AR33" s="19"/>
      <c r="AS33" s="20" t="s">
        <v>500</v>
      </c>
      <c r="AT33" s="19" t="s">
        <v>525</v>
      </c>
      <c r="AU33" s="19"/>
      <c r="AV33" s="20" t="s">
        <v>504</v>
      </c>
      <c r="AW33" s="20"/>
      <c r="AX33" s="19" t="s">
        <v>255</v>
      </c>
    </row>
    <row r="34" spans="1:50" ht="12.75" x14ac:dyDescent="0.2">
      <c r="A34" s="15" t="str">
        <f t="shared" si="0"/>
        <v>1800600800</v>
      </c>
      <c r="B34" s="15" t="str">
        <f t="shared" si="1"/>
        <v>1800 x 600 x 800</v>
      </c>
      <c r="C34" s="15">
        <v>1800</v>
      </c>
      <c r="D34" s="15">
        <v>600</v>
      </c>
      <c r="E34" s="15">
        <v>800</v>
      </c>
      <c r="G34" s="19" t="s">
        <v>387</v>
      </c>
      <c r="H34" s="19" t="s">
        <v>370</v>
      </c>
      <c r="I34" s="19" t="s">
        <v>379</v>
      </c>
      <c r="J34" s="19" t="s">
        <v>343</v>
      </c>
      <c r="K34" s="19" t="s">
        <v>344</v>
      </c>
      <c r="L34" s="19" t="s">
        <v>383</v>
      </c>
      <c r="M34" s="19" t="s">
        <v>384</v>
      </c>
      <c r="N34" s="19" t="s">
        <v>510</v>
      </c>
      <c r="O34" s="19"/>
      <c r="P34" s="19" t="s">
        <v>385</v>
      </c>
      <c r="Q34" s="19" t="s">
        <v>386</v>
      </c>
      <c r="R34" s="19" t="s">
        <v>254</v>
      </c>
      <c r="S34" s="19" t="s">
        <v>251</v>
      </c>
      <c r="T34" s="19" t="s">
        <v>535</v>
      </c>
      <c r="U34" s="19" t="s">
        <v>490</v>
      </c>
      <c r="V34" s="30">
        <v>4</v>
      </c>
      <c r="W34" s="19" t="s">
        <v>497</v>
      </c>
      <c r="X34" s="19" t="s">
        <v>498</v>
      </c>
      <c r="Y34" s="19" t="s">
        <v>499</v>
      </c>
      <c r="Z34" s="19"/>
      <c r="AA34" s="19"/>
      <c r="AB34" s="19"/>
      <c r="AC34" s="19"/>
      <c r="AD34" s="19"/>
      <c r="AE34" s="19"/>
      <c r="AF34" s="19" t="s">
        <v>380</v>
      </c>
      <c r="AG34" s="19" t="s">
        <v>244</v>
      </c>
      <c r="AH34" s="19" t="s">
        <v>375</v>
      </c>
      <c r="AI34" s="19" t="s">
        <v>381</v>
      </c>
      <c r="AJ34" s="19" t="s">
        <v>382</v>
      </c>
      <c r="AK34" s="19" t="s">
        <v>537</v>
      </c>
      <c r="AL34" s="19"/>
      <c r="AM34" s="19" t="s">
        <v>248</v>
      </c>
      <c r="AN34" s="19" t="s">
        <v>249</v>
      </c>
      <c r="AO34" s="19" t="s">
        <v>250</v>
      </c>
      <c r="AP34" s="19" t="s">
        <v>528</v>
      </c>
      <c r="AQ34" s="19" t="s">
        <v>529</v>
      </c>
      <c r="AR34" s="19"/>
      <c r="AS34" s="20" t="s">
        <v>500</v>
      </c>
      <c r="AT34" s="19" t="s">
        <v>525</v>
      </c>
      <c r="AU34" s="19"/>
      <c r="AV34" s="20" t="s">
        <v>504</v>
      </c>
      <c r="AW34" s="20"/>
      <c r="AX34" s="19" t="s">
        <v>255</v>
      </c>
    </row>
    <row r="35" spans="1:50" ht="12.75" x14ac:dyDescent="0.2">
      <c r="A35" s="15" t="str">
        <f t="shared" si="0"/>
        <v>1800800400</v>
      </c>
      <c r="B35" s="15" t="str">
        <f t="shared" si="1"/>
        <v>1800 x 800 x 400</v>
      </c>
      <c r="C35" s="15">
        <v>1800</v>
      </c>
      <c r="D35" s="15">
        <v>800</v>
      </c>
      <c r="E35" s="15">
        <v>400</v>
      </c>
      <c r="G35" s="19" t="s">
        <v>263</v>
      </c>
      <c r="H35" s="19" t="s">
        <v>370</v>
      </c>
      <c r="I35" s="19" t="s">
        <v>373</v>
      </c>
      <c r="J35" s="19" t="s">
        <v>268</v>
      </c>
      <c r="K35" s="19" t="s">
        <v>269</v>
      </c>
      <c r="L35" s="19" t="s">
        <v>388</v>
      </c>
      <c r="M35" s="19" t="s">
        <v>389</v>
      </c>
      <c r="N35" s="19" t="s">
        <v>511</v>
      </c>
      <c r="O35" s="19" t="s">
        <v>391</v>
      </c>
      <c r="P35" s="19" t="s">
        <v>390</v>
      </c>
      <c r="Q35" s="19" t="s">
        <v>392</v>
      </c>
      <c r="R35" s="19" t="s">
        <v>276</v>
      </c>
      <c r="S35" s="19" t="s">
        <v>275</v>
      </c>
      <c r="T35" s="19" t="s">
        <v>536</v>
      </c>
      <c r="U35" s="19" t="s">
        <v>491</v>
      </c>
      <c r="V35" s="30">
        <v>6</v>
      </c>
      <c r="W35" s="19" t="s">
        <v>497</v>
      </c>
      <c r="X35" s="19" t="s">
        <v>498</v>
      </c>
      <c r="Y35" s="19" t="s">
        <v>499</v>
      </c>
      <c r="Z35" s="19"/>
      <c r="AA35" s="19"/>
      <c r="AB35" s="19"/>
      <c r="AC35" s="19"/>
      <c r="AD35" s="19"/>
      <c r="AE35" s="19"/>
      <c r="AF35" s="19" t="s">
        <v>243</v>
      </c>
      <c r="AG35" s="19" t="s">
        <v>271</v>
      </c>
      <c r="AH35" s="19" t="s">
        <v>375</v>
      </c>
      <c r="AI35" s="19" t="s">
        <v>246</v>
      </c>
      <c r="AJ35" s="19" t="s">
        <v>247</v>
      </c>
      <c r="AK35" s="19" t="s">
        <v>538</v>
      </c>
      <c r="AL35" s="19"/>
      <c r="AM35" s="19" t="s">
        <v>272</v>
      </c>
      <c r="AN35" s="19" t="s">
        <v>273</v>
      </c>
      <c r="AO35" s="19" t="s">
        <v>274</v>
      </c>
      <c r="AP35" s="19" t="s">
        <v>528</v>
      </c>
      <c r="AQ35" s="19" t="s">
        <v>529</v>
      </c>
      <c r="AR35" s="20" t="s">
        <v>506</v>
      </c>
      <c r="AS35" s="20" t="s">
        <v>500</v>
      </c>
      <c r="AT35" s="20" t="s">
        <v>502</v>
      </c>
      <c r="AU35" s="20"/>
      <c r="AV35" s="20" t="s">
        <v>504</v>
      </c>
      <c r="AW35" s="20"/>
      <c r="AX35" s="19" t="s">
        <v>255</v>
      </c>
    </row>
    <row r="36" spans="1:50" ht="12.75" x14ac:dyDescent="0.2">
      <c r="A36" s="15" t="str">
        <f t="shared" si="0"/>
        <v>1800800500</v>
      </c>
      <c r="B36" s="15" t="str">
        <f t="shared" si="1"/>
        <v>1800 x 800 x 500</v>
      </c>
      <c r="C36" s="15">
        <v>1800</v>
      </c>
      <c r="D36" s="15">
        <v>800</v>
      </c>
      <c r="E36" s="15">
        <v>500</v>
      </c>
      <c r="G36" s="19" t="s">
        <v>277</v>
      </c>
      <c r="H36" s="19" t="s">
        <v>370</v>
      </c>
      <c r="I36" s="19" t="s">
        <v>376</v>
      </c>
      <c r="J36" s="19" t="s">
        <v>278</v>
      </c>
      <c r="K36" s="19" t="s">
        <v>279</v>
      </c>
      <c r="L36" s="19" t="s">
        <v>388</v>
      </c>
      <c r="M36" s="19" t="s">
        <v>389</v>
      </c>
      <c r="N36" s="19" t="s">
        <v>511</v>
      </c>
      <c r="O36" s="19" t="s">
        <v>391</v>
      </c>
      <c r="P36" s="19" t="s">
        <v>390</v>
      </c>
      <c r="Q36" s="19" t="s">
        <v>392</v>
      </c>
      <c r="R36" s="19" t="s">
        <v>276</v>
      </c>
      <c r="S36" s="19" t="s">
        <v>275</v>
      </c>
      <c r="T36" s="19" t="s">
        <v>536</v>
      </c>
      <c r="U36" s="19" t="s">
        <v>491</v>
      </c>
      <c r="V36" s="30">
        <v>6</v>
      </c>
      <c r="W36" s="19" t="s">
        <v>497</v>
      </c>
      <c r="X36" s="19" t="s">
        <v>498</v>
      </c>
      <c r="Y36" s="19" t="s">
        <v>499</v>
      </c>
      <c r="Z36" s="19"/>
      <c r="AA36" s="19"/>
      <c r="AB36" s="19"/>
      <c r="AC36" s="19"/>
      <c r="AD36" s="19"/>
      <c r="AE36" s="19"/>
      <c r="AF36" s="19" t="s">
        <v>260</v>
      </c>
      <c r="AG36" s="19" t="s">
        <v>271</v>
      </c>
      <c r="AH36" s="19" t="s">
        <v>375</v>
      </c>
      <c r="AI36" s="19" t="s">
        <v>261</v>
      </c>
      <c r="AJ36" s="19" t="s">
        <v>262</v>
      </c>
      <c r="AK36" s="19" t="s">
        <v>538</v>
      </c>
      <c r="AL36" s="19"/>
      <c r="AM36" s="19" t="s">
        <v>272</v>
      </c>
      <c r="AN36" s="19" t="s">
        <v>273</v>
      </c>
      <c r="AO36" s="19" t="s">
        <v>274</v>
      </c>
      <c r="AP36" s="19" t="s">
        <v>528</v>
      </c>
      <c r="AQ36" s="19" t="s">
        <v>529</v>
      </c>
      <c r="AR36" s="20" t="s">
        <v>506</v>
      </c>
      <c r="AS36" s="20" t="s">
        <v>500</v>
      </c>
      <c r="AT36" s="20" t="s">
        <v>502</v>
      </c>
      <c r="AU36" s="20"/>
      <c r="AV36" s="20" t="s">
        <v>504</v>
      </c>
      <c r="AW36" s="20"/>
      <c r="AX36" s="19" t="s">
        <v>255</v>
      </c>
    </row>
    <row r="37" spans="1:50" ht="12.75" x14ac:dyDescent="0.2">
      <c r="A37" s="15" t="str">
        <f t="shared" si="0"/>
        <v>1800800600</v>
      </c>
      <c r="B37" s="15" t="str">
        <f t="shared" si="1"/>
        <v>1800 x 800 x 600</v>
      </c>
      <c r="C37" s="15">
        <v>1800</v>
      </c>
      <c r="D37" s="15">
        <v>800</v>
      </c>
      <c r="E37" s="15">
        <v>600</v>
      </c>
      <c r="G37" s="19" t="s">
        <v>342</v>
      </c>
      <c r="H37" s="19" t="s">
        <v>370</v>
      </c>
      <c r="I37" s="19" t="s">
        <v>377</v>
      </c>
      <c r="J37" s="19" t="s">
        <v>343</v>
      </c>
      <c r="K37" s="19" t="s">
        <v>344</v>
      </c>
      <c r="L37" s="19" t="s">
        <v>388</v>
      </c>
      <c r="M37" s="19" t="s">
        <v>389</v>
      </c>
      <c r="N37" s="19" t="s">
        <v>511</v>
      </c>
      <c r="O37" s="19" t="s">
        <v>391</v>
      </c>
      <c r="P37" s="19" t="s">
        <v>390</v>
      </c>
      <c r="Q37" s="19" t="s">
        <v>392</v>
      </c>
      <c r="R37" s="19" t="s">
        <v>276</v>
      </c>
      <c r="S37" s="19" t="s">
        <v>275</v>
      </c>
      <c r="T37" s="19" t="s">
        <v>536</v>
      </c>
      <c r="U37" s="19" t="s">
        <v>491</v>
      </c>
      <c r="V37" s="30">
        <v>6</v>
      </c>
      <c r="W37" s="19" t="s">
        <v>497</v>
      </c>
      <c r="X37" s="19" t="s">
        <v>498</v>
      </c>
      <c r="Y37" s="19" t="s">
        <v>499</v>
      </c>
      <c r="Z37" s="19"/>
      <c r="AA37" s="19"/>
      <c r="AB37" s="19"/>
      <c r="AC37" s="19"/>
      <c r="AD37" s="19"/>
      <c r="AE37" s="19"/>
      <c r="AF37" s="19" t="s">
        <v>327</v>
      </c>
      <c r="AG37" s="19" t="s">
        <v>271</v>
      </c>
      <c r="AH37" s="19" t="s">
        <v>375</v>
      </c>
      <c r="AI37" s="19" t="s">
        <v>328</v>
      </c>
      <c r="AJ37" s="19" t="s">
        <v>329</v>
      </c>
      <c r="AK37" s="19" t="s">
        <v>538</v>
      </c>
      <c r="AL37" s="19"/>
      <c r="AM37" s="19" t="s">
        <v>272</v>
      </c>
      <c r="AN37" s="19" t="s">
        <v>273</v>
      </c>
      <c r="AO37" s="19" t="s">
        <v>274</v>
      </c>
      <c r="AP37" s="19" t="s">
        <v>528</v>
      </c>
      <c r="AQ37" s="19" t="s">
        <v>529</v>
      </c>
      <c r="AR37" s="20" t="s">
        <v>506</v>
      </c>
      <c r="AS37" s="20" t="s">
        <v>500</v>
      </c>
      <c r="AT37" s="20" t="s">
        <v>502</v>
      </c>
      <c r="AU37" s="20"/>
      <c r="AV37" s="20" t="s">
        <v>504</v>
      </c>
      <c r="AW37" s="20"/>
      <c r="AX37" s="19" t="s">
        <v>255</v>
      </c>
    </row>
    <row r="38" spans="1:50" ht="12.75" x14ac:dyDescent="0.2">
      <c r="A38" s="15" t="str">
        <f t="shared" si="0"/>
        <v>1800800800</v>
      </c>
      <c r="B38" s="15" t="str">
        <f t="shared" si="1"/>
        <v>1800 x 800 x 800</v>
      </c>
      <c r="C38" s="15">
        <v>1800</v>
      </c>
      <c r="D38" s="15">
        <v>800</v>
      </c>
      <c r="E38" s="15">
        <v>800</v>
      </c>
      <c r="G38" s="19" t="s">
        <v>393</v>
      </c>
      <c r="H38" s="19" t="s">
        <v>370</v>
      </c>
      <c r="I38" s="19" t="s">
        <v>379</v>
      </c>
      <c r="J38" s="19" t="s">
        <v>394</v>
      </c>
      <c r="K38" s="19" t="s">
        <v>395</v>
      </c>
      <c r="L38" s="19" t="s">
        <v>388</v>
      </c>
      <c r="M38" s="19" t="s">
        <v>389</v>
      </c>
      <c r="N38" s="19" t="s">
        <v>511</v>
      </c>
      <c r="O38" s="19" t="s">
        <v>391</v>
      </c>
      <c r="P38" s="19" t="s">
        <v>390</v>
      </c>
      <c r="Q38" s="19" t="s">
        <v>392</v>
      </c>
      <c r="R38" s="19" t="s">
        <v>276</v>
      </c>
      <c r="S38" s="19" t="s">
        <v>275</v>
      </c>
      <c r="T38" s="19" t="s">
        <v>536</v>
      </c>
      <c r="U38" s="19" t="s">
        <v>491</v>
      </c>
      <c r="V38" s="30">
        <v>6</v>
      </c>
      <c r="W38" s="19" t="s">
        <v>497</v>
      </c>
      <c r="X38" s="19" t="s">
        <v>498</v>
      </c>
      <c r="Y38" s="19" t="s">
        <v>499</v>
      </c>
      <c r="Z38" s="19"/>
      <c r="AA38" s="19"/>
      <c r="AB38" s="19"/>
      <c r="AC38" s="19"/>
      <c r="AD38" s="19"/>
      <c r="AE38" s="19"/>
      <c r="AF38" s="19" t="s">
        <v>380</v>
      </c>
      <c r="AG38" s="19" t="s">
        <v>271</v>
      </c>
      <c r="AH38" s="19" t="s">
        <v>375</v>
      </c>
      <c r="AI38" s="19" t="s">
        <v>381</v>
      </c>
      <c r="AJ38" s="19" t="s">
        <v>382</v>
      </c>
      <c r="AK38" s="19" t="s">
        <v>538</v>
      </c>
      <c r="AL38" s="19"/>
      <c r="AM38" s="19" t="s">
        <v>272</v>
      </c>
      <c r="AN38" s="19" t="s">
        <v>273</v>
      </c>
      <c r="AO38" s="19" t="s">
        <v>274</v>
      </c>
      <c r="AP38" s="19" t="s">
        <v>528</v>
      </c>
      <c r="AQ38" s="19" t="s">
        <v>529</v>
      </c>
      <c r="AR38" s="20" t="s">
        <v>506</v>
      </c>
      <c r="AS38" s="20" t="s">
        <v>500</v>
      </c>
      <c r="AT38" s="20" t="s">
        <v>502</v>
      </c>
      <c r="AU38" s="20"/>
      <c r="AV38" s="20" t="s">
        <v>504</v>
      </c>
      <c r="AW38" s="20"/>
      <c r="AX38" s="19" t="s">
        <v>255</v>
      </c>
    </row>
    <row r="39" spans="1:50" ht="12.75" x14ac:dyDescent="0.2">
      <c r="A39" s="15" t="str">
        <f t="shared" si="0"/>
        <v>18001000400</v>
      </c>
      <c r="B39" s="15" t="str">
        <f t="shared" si="1"/>
        <v>1800 x 1000 x 400</v>
      </c>
      <c r="C39" s="15">
        <v>1800</v>
      </c>
      <c r="D39" s="15">
        <v>1000</v>
      </c>
      <c r="E39" s="15">
        <v>400</v>
      </c>
      <c r="G39" s="19" t="s">
        <v>345</v>
      </c>
      <c r="H39" s="19" t="s">
        <v>370</v>
      </c>
      <c r="I39" s="19" t="s">
        <v>373</v>
      </c>
      <c r="J39" s="19" t="s">
        <v>350</v>
      </c>
      <c r="K39" s="19" t="s">
        <v>351</v>
      </c>
      <c r="L39" s="19" t="s">
        <v>396</v>
      </c>
      <c r="M39" s="19" t="s">
        <v>397</v>
      </c>
      <c r="N39" s="19"/>
      <c r="O39" s="19" t="s">
        <v>399</v>
      </c>
      <c r="P39" s="19" t="s">
        <v>398</v>
      </c>
      <c r="Q39" s="19" t="s">
        <v>400</v>
      </c>
      <c r="R39" s="19" t="s">
        <v>493</v>
      </c>
      <c r="S39" s="19" t="s">
        <v>357</v>
      </c>
      <c r="T39" s="19"/>
      <c r="U39" s="19" t="s">
        <v>492</v>
      </c>
      <c r="V39" s="30">
        <v>8</v>
      </c>
      <c r="W39" s="19" t="s">
        <v>497</v>
      </c>
      <c r="X39" s="19" t="s">
        <v>498</v>
      </c>
      <c r="Y39" s="19" t="s">
        <v>499</v>
      </c>
      <c r="Z39" s="19"/>
      <c r="AA39" s="19"/>
      <c r="AB39" s="19"/>
      <c r="AC39" s="19"/>
      <c r="AD39" s="19"/>
      <c r="AE39" s="19"/>
      <c r="AF39" s="19" t="s">
        <v>243</v>
      </c>
      <c r="AG39" s="19" t="s">
        <v>353</v>
      </c>
      <c r="AH39" s="19" t="s">
        <v>375</v>
      </c>
      <c r="AI39" s="19" t="s">
        <v>246</v>
      </c>
      <c r="AJ39" s="19" t="s">
        <v>247</v>
      </c>
      <c r="AK39" s="19" t="s">
        <v>539</v>
      </c>
      <c r="AL39" s="19"/>
      <c r="AM39" s="19" t="s">
        <v>354</v>
      </c>
      <c r="AN39" s="19" t="s">
        <v>355</v>
      </c>
      <c r="AO39" s="19" t="s">
        <v>356</v>
      </c>
      <c r="AP39" s="19" t="s">
        <v>528</v>
      </c>
      <c r="AQ39" s="19" t="s">
        <v>529</v>
      </c>
      <c r="AR39" s="19"/>
      <c r="AS39" s="20" t="s">
        <v>500</v>
      </c>
      <c r="AT39" s="20" t="s">
        <v>502</v>
      </c>
      <c r="AU39" s="20"/>
      <c r="AV39" s="20" t="s">
        <v>504</v>
      </c>
      <c r="AW39" s="20"/>
      <c r="AX39" s="19" t="s">
        <v>255</v>
      </c>
    </row>
    <row r="40" spans="1:50" ht="12.75" x14ac:dyDescent="0.2">
      <c r="A40" s="15" t="str">
        <f t="shared" si="0"/>
        <v>18001000500</v>
      </c>
      <c r="B40" s="15" t="str">
        <f t="shared" si="1"/>
        <v>1800 x 1000 x 500</v>
      </c>
      <c r="C40" s="15">
        <v>1800</v>
      </c>
      <c r="D40" s="15">
        <v>1000</v>
      </c>
      <c r="E40" s="15">
        <v>500</v>
      </c>
      <c r="G40" s="19" t="s">
        <v>358</v>
      </c>
      <c r="H40" s="19" t="s">
        <v>370</v>
      </c>
      <c r="I40" s="19" t="s">
        <v>376</v>
      </c>
      <c r="J40" s="19" t="s">
        <v>359</v>
      </c>
      <c r="K40" s="19" t="s">
        <v>360</v>
      </c>
      <c r="L40" s="19" t="s">
        <v>396</v>
      </c>
      <c r="M40" s="19" t="s">
        <v>397</v>
      </c>
      <c r="N40" s="19"/>
      <c r="O40" s="19" t="s">
        <v>399</v>
      </c>
      <c r="P40" s="19" t="s">
        <v>398</v>
      </c>
      <c r="Q40" s="19" t="s">
        <v>400</v>
      </c>
      <c r="R40" s="19" t="s">
        <v>493</v>
      </c>
      <c r="S40" s="19" t="s">
        <v>357</v>
      </c>
      <c r="T40" s="19"/>
      <c r="U40" s="19" t="s">
        <v>492</v>
      </c>
      <c r="V40" s="30">
        <v>8</v>
      </c>
      <c r="W40" s="19" t="s">
        <v>497</v>
      </c>
      <c r="X40" s="19" t="s">
        <v>498</v>
      </c>
      <c r="Y40" s="19" t="s">
        <v>499</v>
      </c>
      <c r="Z40" s="19"/>
      <c r="AA40" s="19"/>
      <c r="AB40" s="19"/>
      <c r="AC40" s="19"/>
      <c r="AD40" s="19"/>
      <c r="AE40" s="19"/>
      <c r="AF40" s="19" t="s">
        <v>260</v>
      </c>
      <c r="AG40" s="19" t="s">
        <v>353</v>
      </c>
      <c r="AH40" s="19" t="s">
        <v>375</v>
      </c>
      <c r="AI40" s="19" t="s">
        <v>261</v>
      </c>
      <c r="AJ40" s="19" t="s">
        <v>262</v>
      </c>
      <c r="AK40" s="19" t="s">
        <v>539</v>
      </c>
      <c r="AL40" s="19"/>
      <c r="AM40" s="19" t="s">
        <v>354</v>
      </c>
      <c r="AN40" s="19" t="s">
        <v>355</v>
      </c>
      <c r="AO40" s="19" t="s">
        <v>356</v>
      </c>
      <c r="AP40" s="19" t="s">
        <v>528</v>
      </c>
      <c r="AQ40" s="19" t="s">
        <v>529</v>
      </c>
      <c r="AR40" s="19"/>
      <c r="AS40" s="20" t="s">
        <v>500</v>
      </c>
      <c r="AT40" s="20" t="s">
        <v>502</v>
      </c>
      <c r="AU40" s="20"/>
      <c r="AV40" s="20" t="s">
        <v>504</v>
      </c>
      <c r="AW40" s="20"/>
      <c r="AX40" s="19" t="s">
        <v>255</v>
      </c>
    </row>
    <row r="41" spans="1:50" ht="12.75" x14ac:dyDescent="0.2">
      <c r="A41" s="15" t="str">
        <f t="shared" si="0"/>
        <v>18001000600</v>
      </c>
      <c r="B41" s="15" t="str">
        <f t="shared" si="1"/>
        <v>1800 x 1000 x 600</v>
      </c>
      <c r="C41" s="15">
        <v>1800</v>
      </c>
      <c r="D41" s="15">
        <v>1000</v>
      </c>
      <c r="E41" s="15">
        <v>600</v>
      </c>
      <c r="G41" s="19" t="s">
        <v>361</v>
      </c>
      <c r="H41" s="19" t="s">
        <v>370</v>
      </c>
      <c r="I41" s="19" t="s">
        <v>377</v>
      </c>
      <c r="J41" s="19" t="s">
        <v>362</v>
      </c>
      <c r="K41" s="19" t="s">
        <v>363</v>
      </c>
      <c r="L41" s="19" t="s">
        <v>396</v>
      </c>
      <c r="M41" s="19" t="s">
        <v>397</v>
      </c>
      <c r="N41" s="19"/>
      <c r="O41" s="19" t="s">
        <v>399</v>
      </c>
      <c r="P41" s="19" t="s">
        <v>398</v>
      </c>
      <c r="Q41" s="19" t="s">
        <v>400</v>
      </c>
      <c r="R41" s="19" t="s">
        <v>493</v>
      </c>
      <c r="S41" s="19" t="s">
        <v>357</v>
      </c>
      <c r="T41" s="19"/>
      <c r="U41" s="19" t="s">
        <v>492</v>
      </c>
      <c r="V41" s="30">
        <v>8</v>
      </c>
      <c r="W41" s="19" t="s">
        <v>497</v>
      </c>
      <c r="X41" s="19" t="s">
        <v>498</v>
      </c>
      <c r="Y41" s="19" t="s">
        <v>499</v>
      </c>
      <c r="Z41" s="19"/>
      <c r="AA41" s="19"/>
      <c r="AB41" s="19"/>
      <c r="AC41" s="19"/>
      <c r="AD41" s="19"/>
      <c r="AE41" s="19"/>
      <c r="AF41" s="19" t="s">
        <v>327</v>
      </c>
      <c r="AG41" s="19" t="s">
        <v>353</v>
      </c>
      <c r="AH41" s="19" t="s">
        <v>375</v>
      </c>
      <c r="AI41" s="19" t="s">
        <v>328</v>
      </c>
      <c r="AJ41" s="19" t="s">
        <v>329</v>
      </c>
      <c r="AK41" s="19" t="s">
        <v>539</v>
      </c>
      <c r="AL41" s="19"/>
      <c r="AM41" s="19" t="s">
        <v>354</v>
      </c>
      <c r="AN41" s="19" t="s">
        <v>355</v>
      </c>
      <c r="AO41" s="19" t="s">
        <v>356</v>
      </c>
      <c r="AP41" s="19" t="s">
        <v>528</v>
      </c>
      <c r="AQ41" s="19" t="s">
        <v>529</v>
      </c>
      <c r="AR41" s="19"/>
      <c r="AS41" s="20" t="s">
        <v>500</v>
      </c>
      <c r="AT41" s="20" t="s">
        <v>502</v>
      </c>
      <c r="AU41" s="20"/>
      <c r="AV41" s="20" t="s">
        <v>504</v>
      </c>
      <c r="AW41" s="20"/>
      <c r="AX41" s="19" t="s">
        <v>255</v>
      </c>
    </row>
    <row r="42" spans="1:50" ht="12.75" x14ac:dyDescent="0.2">
      <c r="A42" s="15" t="str">
        <f t="shared" si="0"/>
        <v>18001000800</v>
      </c>
      <c r="B42" s="15" t="str">
        <f t="shared" si="1"/>
        <v>1800 x 1000 x 800</v>
      </c>
      <c r="C42" s="15">
        <v>1800</v>
      </c>
      <c r="D42" s="15">
        <v>1000</v>
      </c>
      <c r="E42" s="15">
        <v>800</v>
      </c>
      <c r="G42" s="19" t="s">
        <v>401</v>
      </c>
      <c r="H42" s="19" t="s">
        <v>370</v>
      </c>
      <c r="I42" s="19" t="s">
        <v>379</v>
      </c>
      <c r="J42" s="19" t="s">
        <v>402</v>
      </c>
      <c r="K42" s="19" t="s">
        <v>403</v>
      </c>
      <c r="L42" s="19" t="s">
        <v>396</v>
      </c>
      <c r="M42" s="19" t="s">
        <v>397</v>
      </c>
      <c r="N42" s="19"/>
      <c r="O42" s="19" t="s">
        <v>399</v>
      </c>
      <c r="P42" s="19" t="s">
        <v>398</v>
      </c>
      <c r="Q42" s="19" t="s">
        <v>400</v>
      </c>
      <c r="R42" s="19" t="s">
        <v>493</v>
      </c>
      <c r="S42" s="19" t="s">
        <v>357</v>
      </c>
      <c r="T42" s="19"/>
      <c r="U42" s="19" t="s">
        <v>492</v>
      </c>
      <c r="V42" s="30">
        <v>8</v>
      </c>
      <c r="W42" s="19" t="s">
        <v>497</v>
      </c>
      <c r="X42" s="19" t="s">
        <v>498</v>
      </c>
      <c r="Y42" s="19" t="s">
        <v>499</v>
      </c>
      <c r="Z42" s="19"/>
      <c r="AA42" s="19"/>
      <c r="AB42" s="19"/>
      <c r="AC42" s="19"/>
      <c r="AD42" s="19"/>
      <c r="AE42" s="19"/>
      <c r="AF42" s="19" t="s">
        <v>380</v>
      </c>
      <c r="AG42" s="19" t="s">
        <v>353</v>
      </c>
      <c r="AH42" s="19" t="s">
        <v>375</v>
      </c>
      <c r="AI42" s="19" t="s">
        <v>381</v>
      </c>
      <c r="AJ42" s="19" t="s">
        <v>382</v>
      </c>
      <c r="AK42" s="19" t="s">
        <v>539</v>
      </c>
      <c r="AL42" s="19"/>
      <c r="AM42" s="19" t="s">
        <v>354</v>
      </c>
      <c r="AN42" s="19" t="s">
        <v>355</v>
      </c>
      <c r="AO42" s="19" t="s">
        <v>356</v>
      </c>
      <c r="AP42" s="19" t="s">
        <v>528</v>
      </c>
      <c r="AQ42" s="19" t="s">
        <v>529</v>
      </c>
      <c r="AR42" s="19"/>
      <c r="AS42" s="20" t="s">
        <v>500</v>
      </c>
      <c r="AT42" s="20" t="s">
        <v>502</v>
      </c>
      <c r="AU42" s="20"/>
      <c r="AV42" s="20" t="s">
        <v>504</v>
      </c>
      <c r="AW42" s="20"/>
      <c r="AX42" s="19" t="s">
        <v>255</v>
      </c>
    </row>
    <row r="43" spans="1:50" ht="12.75" x14ac:dyDescent="0.2">
      <c r="A43" s="15" t="str">
        <f t="shared" si="0"/>
        <v>18001200400</v>
      </c>
      <c r="B43" s="15" t="str">
        <f t="shared" si="1"/>
        <v>1800 x 1200 x 400</v>
      </c>
      <c r="C43" s="15">
        <v>1800</v>
      </c>
      <c r="D43" s="15">
        <v>1200</v>
      </c>
      <c r="E43" s="15">
        <v>400</v>
      </c>
      <c r="G43" s="19" t="s">
        <v>280</v>
      </c>
      <c r="H43" s="19" t="s">
        <v>370</v>
      </c>
      <c r="I43" s="19" t="s">
        <v>373</v>
      </c>
      <c r="J43" s="19" t="s">
        <v>283</v>
      </c>
      <c r="K43" s="19" t="s">
        <v>284</v>
      </c>
      <c r="L43" s="19"/>
      <c r="M43" s="19"/>
      <c r="N43" s="19"/>
      <c r="O43" s="19" t="s">
        <v>404</v>
      </c>
      <c r="P43" s="19" t="s">
        <v>405</v>
      </c>
      <c r="Q43" s="19" t="s">
        <v>406</v>
      </c>
      <c r="R43" s="19"/>
      <c r="S43" s="19" t="s">
        <v>290</v>
      </c>
      <c r="T43" s="19"/>
      <c r="U43" s="19" t="s">
        <v>494</v>
      </c>
      <c r="V43" s="30">
        <v>10</v>
      </c>
      <c r="W43" s="19" t="s">
        <v>497</v>
      </c>
      <c r="X43" s="19" t="s">
        <v>498</v>
      </c>
      <c r="Y43" s="19" t="s">
        <v>499</v>
      </c>
      <c r="Z43" s="19"/>
      <c r="AA43" s="19"/>
      <c r="AB43" s="19"/>
      <c r="AC43" s="19"/>
      <c r="AD43" s="19"/>
      <c r="AE43" s="19"/>
      <c r="AF43" s="19" t="s">
        <v>243</v>
      </c>
      <c r="AG43" s="19" t="s">
        <v>286</v>
      </c>
      <c r="AH43" s="19" t="s">
        <v>375</v>
      </c>
      <c r="AI43" s="19" t="s">
        <v>246</v>
      </c>
      <c r="AJ43" s="19" t="s">
        <v>247</v>
      </c>
      <c r="AK43" s="19"/>
      <c r="AL43" s="19"/>
      <c r="AM43" s="19" t="s">
        <v>287</v>
      </c>
      <c r="AN43" s="19" t="s">
        <v>288</v>
      </c>
      <c r="AO43" s="19" t="s">
        <v>289</v>
      </c>
      <c r="AP43" s="19" t="s">
        <v>528</v>
      </c>
      <c r="AQ43" s="19" t="s">
        <v>529</v>
      </c>
      <c r="AR43" s="19"/>
      <c r="AS43" s="20" t="s">
        <v>500</v>
      </c>
      <c r="AT43" s="20" t="s">
        <v>502</v>
      </c>
      <c r="AU43" s="20"/>
      <c r="AV43" s="20" t="s">
        <v>504</v>
      </c>
      <c r="AW43" s="20"/>
      <c r="AX43" s="19" t="s">
        <v>255</v>
      </c>
    </row>
    <row r="44" spans="1:50" ht="12.75" x14ac:dyDescent="0.2">
      <c r="A44" s="15" t="str">
        <f t="shared" si="0"/>
        <v>18001200500</v>
      </c>
      <c r="B44" s="15" t="str">
        <f t="shared" si="1"/>
        <v>1800 x 1200 x 500</v>
      </c>
      <c r="C44" s="15">
        <v>1800</v>
      </c>
      <c r="D44" s="15">
        <v>1200</v>
      </c>
      <c r="E44" s="15">
        <v>500</v>
      </c>
      <c r="G44" s="19" t="s">
        <v>291</v>
      </c>
      <c r="H44" s="19" t="s">
        <v>370</v>
      </c>
      <c r="I44" s="19" t="s">
        <v>376</v>
      </c>
      <c r="J44" s="19" t="s">
        <v>292</v>
      </c>
      <c r="K44" s="19" t="s">
        <v>293</v>
      </c>
      <c r="L44" s="19"/>
      <c r="M44" s="19"/>
      <c r="N44" s="19"/>
      <c r="O44" s="19" t="s">
        <v>404</v>
      </c>
      <c r="P44" s="19" t="s">
        <v>405</v>
      </c>
      <c r="Q44" s="19" t="s">
        <v>406</v>
      </c>
      <c r="R44" s="19"/>
      <c r="S44" s="19" t="s">
        <v>290</v>
      </c>
      <c r="T44" s="19"/>
      <c r="U44" s="19" t="s">
        <v>494</v>
      </c>
      <c r="V44" s="30">
        <v>10</v>
      </c>
      <c r="W44" s="19" t="s">
        <v>497</v>
      </c>
      <c r="X44" s="19" t="s">
        <v>498</v>
      </c>
      <c r="Y44" s="19" t="s">
        <v>499</v>
      </c>
      <c r="Z44" s="19"/>
      <c r="AA44" s="19"/>
      <c r="AB44" s="19"/>
      <c r="AC44" s="19"/>
      <c r="AD44" s="19"/>
      <c r="AE44" s="19"/>
      <c r="AF44" s="19" t="s">
        <v>260</v>
      </c>
      <c r="AG44" s="19" t="s">
        <v>286</v>
      </c>
      <c r="AH44" s="19" t="s">
        <v>375</v>
      </c>
      <c r="AI44" s="19" t="s">
        <v>261</v>
      </c>
      <c r="AJ44" s="19" t="s">
        <v>262</v>
      </c>
      <c r="AK44" s="19"/>
      <c r="AL44" s="19"/>
      <c r="AM44" s="19" t="s">
        <v>287</v>
      </c>
      <c r="AN44" s="19" t="s">
        <v>288</v>
      </c>
      <c r="AO44" s="19" t="s">
        <v>289</v>
      </c>
      <c r="AP44" s="19" t="s">
        <v>528</v>
      </c>
      <c r="AQ44" s="19" t="s">
        <v>529</v>
      </c>
      <c r="AR44" s="19"/>
      <c r="AS44" s="20" t="s">
        <v>500</v>
      </c>
      <c r="AT44" s="20" t="s">
        <v>502</v>
      </c>
      <c r="AU44" s="20"/>
      <c r="AV44" s="20" t="s">
        <v>504</v>
      </c>
      <c r="AW44" s="20"/>
      <c r="AX44" s="19" t="s">
        <v>255</v>
      </c>
    </row>
    <row r="45" spans="1:50" ht="12.75" x14ac:dyDescent="0.2">
      <c r="A45" s="15" t="str">
        <f t="shared" si="0"/>
        <v>18001200600</v>
      </c>
      <c r="B45" s="15" t="str">
        <f t="shared" si="1"/>
        <v>1800 x 1200 x 600</v>
      </c>
      <c r="C45" s="15">
        <v>1800</v>
      </c>
      <c r="D45" s="15">
        <v>1200</v>
      </c>
      <c r="E45" s="15">
        <v>600</v>
      </c>
      <c r="G45" s="19" t="s">
        <v>367</v>
      </c>
      <c r="H45" s="19" t="s">
        <v>370</v>
      </c>
      <c r="I45" s="19" t="s">
        <v>377</v>
      </c>
      <c r="J45" s="19" t="s">
        <v>368</v>
      </c>
      <c r="K45" s="19" t="s">
        <v>369</v>
      </c>
      <c r="L45" s="19"/>
      <c r="M45" s="19"/>
      <c r="N45" s="19"/>
      <c r="O45" s="19" t="s">
        <v>404</v>
      </c>
      <c r="P45" s="19" t="s">
        <v>405</v>
      </c>
      <c r="Q45" s="19" t="s">
        <v>406</v>
      </c>
      <c r="R45" s="19"/>
      <c r="S45" s="19" t="s">
        <v>290</v>
      </c>
      <c r="T45" s="19"/>
      <c r="U45" s="19" t="s">
        <v>494</v>
      </c>
      <c r="V45" s="30">
        <v>10</v>
      </c>
      <c r="W45" s="19" t="s">
        <v>497</v>
      </c>
      <c r="X45" s="19" t="s">
        <v>498</v>
      </c>
      <c r="Y45" s="19" t="s">
        <v>499</v>
      </c>
      <c r="Z45" s="19"/>
      <c r="AA45" s="19"/>
      <c r="AB45" s="19"/>
      <c r="AC45" s="19"/>
      <c r="AD45" s="19"/>
      <c r="AE45" s="19"/>
      <c r="AF45" s="19" t="s">
        <v>327</v>
      </c>
      <c r="AG45" s="19" t="s">
        <v>286</v>
      </c>
      <c r="AH45" s="19" t="s">
        <v>375</v>
      </c>
      <c r="AI45" s="19" t="s">
        <v>328</v>
      </c>
      <c r="AJ45" s="19" t="s">
        <v>329</v>
      </c>
      <c r="AK45" s="19"/>
      <c r="AL45" s="19"/>
      <c r="AM45" s="19" t="s">
        <v>287</v>
      </c>
      <c r="AN45" s="19" t="s">
        <v>288</v>
      </c>
      <c r="AO45" s="19" t="s">
        <v>289</v>
      </c>
      <c r="AP45" s="19" t="s">
        <v>528</v>
      </c>
      <c r="AQ45" s="19" t="s">
        <v>529</v>
      </c>
      <c r="AR45" s="19"/>
      <c r="AS45" s="20" t="s">
        <v>500</v>
      </c>
      <c r="AT45" s="20" t="s">
        <v>502</v>
      </c>
      <c r="AU45" s="20"/>
      <c r="AV45" s="20" t="s">
        <v>504</v>
      </c>
      <c r="AW45" s="20"/>
      <c r="AX45" s="19" t="s">
        <v>255</v>
      </c>
    </row>
    <row r="46" spans="1:50" ht="12.75" x14ac:dyDescent="0.2">
      <c r="A46" s="15" t="str">
        <f t="shared" si="0"/>
        <v>18001200800</v>
      </c>
      <c r="B46" s="15" t="str">
        <f t="shared" si="1"/>
        <v>1800 x 1200 x 800</v>
      </c>
      <c r="C46" s="15">
        <v>1800</v>
      </c>
      <c r="D46" s="15">
        <v>1200</v>
      </c>
      <c r="E46" s="15">
        <v>800</v>
      </c>
      <c r="G46" s="19" t="s">
        <v>407</v>
      </c>
      <c r="H46" s="19" t="s">
        <v>370</v>
      </c>
      <c r="I46" s="19" t="s">
        <v>379</v>
      </c>
      <c r="J46" s="19" t="s">
        <v>408</v>
      </c>
      <c r="K46" s="19" t="s">
        <v>409</v>
      </c>
      <c r="L46" s="19"/>
      <c r="M46" s="19"/>
      <c r="N46" s="19"/>
      <c r="O46" s="19" t="s">
        <v>404</v>
      </c>
      <c r="P46" s="19" t="s">
        <v>405</v>
      </c>
      <c r="Q46" s="19" t="s">
        <v>406</v>
      </c>
      <c r="R46" s="19"/>
      <c r="S46" s="19" t="s">
        <v>290</v>
      </c>
      <c r="T46" s="19"/>
      <c r="U46" s="19" t="s">
        <v>494</v>
      </c>
      <c r="V46" s="30">
        <v>10</v>
      </c>
      <c r="W46" s="19" t="s">
        <v>497</v>
      </c>
      <c r="X46" s="19" t="s">
        <v>498</v>
      </c>
      <c r="Y46" s="19" t="s">
        <v>499</v>
      </c>
      <c r="Z46" s="19"/>
      <c r="AA46" s="19"/>
      <c r="AB46" s="19"/>
      <c r="AC46" s="19"/>
      <c r="AD46" s="19"/>
      <c r="AE46" s="19"/>
      <c r="AF46" s="19" t="s">
        <v>380</v>
      </c>
      <c r="AG46" s="19" t="s">
        <v>286</v>
      </c>
      <c r="AH46" s="19" t="s">
        <v>375</v>
      </c>
      <c r="AI46" s="19" t="s">
        <v>381</v>
      </c>
      <c r="AJ46" s="19" t="s">
        <v>382</v>
      </c>
      <c r="AK46" s="19"/>
      <c r="AL46" s="19"/>
      <c r="AM46" s="19" t="s">
        <v>287</v>
      </c>
      <c r="AN46" s="19" t="s">
        <v>288</v>
      </c>
      <c r="AO46" s="19" t="s">
        <v>289</v>
      </c>
      <c r="AP46" s="19" t="s">
        <v>528</v>
      </c>
      <c r="AQ46" s="19" t="s">
        <v>529</v>
      </c>
      <c r="AR46" s="19"/>
      <c r="AS46" s="20" t="s">
        <v>500</v>
      </c>
      <c r="AT46" s="20" t="s">
        <v>502</v>
      </c>
      <c r="AU46" s="20"/>
      <c r="AV46" s="20" t="s">
        <v>504</v>
      </c>
      <c r="AW46" s="20"/>
      <c r="AX46" s="19" t="s">
        <v>255</v>
      </c>
    </row>
    <row r="47" spans="1:50" ht="12.75" x14ac:dyDescent="0.2">
      <c r="A47" s="15" t="str">
        <f t="shared" si="0"/>
        <v>2000400400</v>
      </c>
      <c r="B47" s="15" t="str">
        <f t="shared" si="1"/>
        <v>2000 x 400 x 400</v>
      </c>
      <c r="C47" s="15">
        <v>2000</v>
      </c>
      <c r="D47" s="15">
        <v>400</v>
      </c>
      <c r="E47" s="15">
        <v>400</v>
      </c>
      <c r="G47" s="19" t="s">
        <v>308</v>
      </c>
      <c r="H47" s="19" t="s">
        <v>410</v>
      </c>
      <c r="I47" s="19" t="s">
        <v>413</v>
      </c>
      <c r="J47" s="19" t="s">
        <v>312</v>
      </c>
      <c r="K47" s="19" t="s">
        <v>313</v>
      </c>
      <c r="L47" s="19" t="s">
        <v>411</v>
      </c>
      <c r="M47" s="19"/>
      <c r="N47" s="19"/>
      <c r="O47" s="19"/>
      <c r="P47" s="19" t="s">
        <v>412</v>
      </c>
      <c r="Q47" s="19" t="s">
        <v>414</v>
      </c>
      <c r="R47" s="19"/>
      <c r="S47" s="19" t="s">
        <v>320</v>
      </c>
      <c r="T47" s="19"/>
      <c r="U47" s="19"/>
      <c r="V47" s="30"/>
      <c r="W47" s="19"/>
      <c r="X47" s="19"/>
      <c r="Y47" s="19"/>
      <c r="Z47" s="19"/>
      <c r="AA47" s="19"/>
      <c r="AB47" s="19"/>
      <c r="AC47" s="19"/>
      <c r="AD47" s="19"/>
      <c r="AE47" s="19"/>
      <c r="AF47" s="19" t="s">
        <v>243</v>
      </c>
      <c r="AG47" s="19" t="s">
        <v>316</v>
      </c>
      <c r="AH47" s="19" t="s">
        <v>415</v>
      </c>
      <c r="AI47" s="19" t="s">
        <v>246</v>
      </c>
      <c r="AJ47" s="19" t="s">
        <v>247</v>
      </c>
      <c r="AK47" s="19"/>
      <c r="AL47" s="19"/>
      <c r="AM47" s="19" t="s">
        <v>318</v>
      </c>
      <c r="AN47" s="19" t="s">
        <v>319</v>
      </c>
      <c r="AO47" s="19"/>
      <c r="AP47" s="19"/>
      <c r="AQ47" s="19"/>
      <c r="AR47" s="19"/>
      <c r="AS47" s="20" t="s">
        <v>500</v>
      </c>
      <c r="AT47" s="19" t="s">
        <v>525</v>
      </c>
      <c r="AU47" s="19"/>
      <c r="AV47" s="20" t="s">
        <v>504</v>
      </c>
      <c r="AW47" s="20"/>
      <c r="AX47" s="19" t="s">
        <v>255</v>
      </c>
    </row>
    <row r="48" spans="1:50" ht="12.75" x14ac:dyDescent="0.2">
      <c r="A48" s="15" t="str">
        <f t="shared" si="0"/>
        <v>2000400500</v>
      </c>
      <c r="B48" s="15" t="str">
        <f t="shared" si="1"/>
        <v>2000 x 400 x 500</v>
      </c>
      <c r="C48" s="15">
        <v>2000</v>
      </c>
      <c r="D48" s="15">
        <v>400</v>
      </c>
      <c r="E48" s="15">
        <v>500</v>
      </c>
      <c r="G48" s="19" t="s">
        <v>321</v>
      </c>
      <c r="H48" s="19" t="s">
        <v>410</v>
      </c>
      <c r="I48" s="19" t="s">
        <v>416</v>
      </c>
      <c r="J48" s="19" t="s">
        <v>322</v>
      </c>
      <c r="K48" s="19" t="s">
        <v>323</v>
      </c>
      <c r="L48" s="19" t="s">
        <v>411</v>
      </c>
      <c r="M48" s="19"/>
      <c r="N48" s="19"/>
      <c r="O48" s="19"/>
      <c r="P48" s="19" t="s">
        <v>412</v>
      </c>
      <c r="Q48" s="19" t="s">
        <v>414</v>
      </c>
      <c r="R48" s="19"/>
      <c r="S48" s="19" t="s">
        <v>320</v>
      </c>
      <c r="T48" s="19"/>
      <c r="U48" s="19"/>
      <c r="V48" s="30"/>
      <c r="W48" s="19"/>
      <c r="X48" s="19"/>
      <c r="Y48" s="19"/>
      <c r="Z48" s="19"/>
      <c r="AA48" s="19"/>
      <c r="AB48" s="19"/>
      <c r="AC48" s="19"/>
      <c r="AD48" s="19"/>
      <c r="AE48" s="19"/>
      <c r="AF48" s="19" t="s">
        <v>260</v>
      </c>
      <c r="AG48" s="19" t="s">
        <v>316</v>
      </c>
      <c r="AH48" s="19" t="s">
        <v>415</v>
      </c>
      <c r="AI48" s="19" t="s">
        <v>261</v>
      </c>
      <c r="AJ48" s="19" t="s">
        <v>262</v>
      </c>
      <c r="AK48" s="19"/>
      <c r="AL48" s="19"/>
      <c r="AM48" s="19" t="s">
        <v>318</v>
      </c>
      <c r="AN48" s="19" t="s">
        <v>319</v>
      </c>
      <c r="AO48" s="19"/>
      <c r="AP48" s="19"/>
      <c r="AQ48" s="19"/>
      <c r="AR48" s="19"/>
      <c r="AS48" s="20" t="s">
        <v>500</v>
      </c>
      <c r="AT48" s="19" t="s">
        <v>525</v>
      </c>
      <c r="AU48" s="19"/>
      <c r="AV48" s="20" t="s">
        <v>504</v>
      </c>
      <c r="AW48" s="20"/>
      <c r="AX48" s="19" t="s">
        <v>255</v>
      </c>
    </row>
    <row r="49" spans="1:50" ht="12.75" x14ac:dyDescent="0.2">
      <c r="A49" s="15" t="str">
        <f t="shared" si="0"/>
        <v>2000400600</v>
      </c>
      <c r="B49" s="15" t="str">
        <f t="shared" si="1"/>
        <v>2000 x 400 x 600</v>
      </c>
      <c r="C49" s="15">
        <v>2000</v>
      </c>
      <c r="D49" s="15">
        <v>400</v>
      </c>
      <c r="E49" s="15">
        <v>600</v>
      </c>
      <c r="G49" s="19" t="s">
        <v>325</v>
      </c>
      <c r="H49" s="19" t="s">
        <v>410</v>
      </c>
      <c r="I49" s="19" t="s">
        <v>417</v>
      </c>
      <c r="J49" s="19" t="s">
        <v>239</v>
      </c>
      <c r="K49" s="19" t="s">
        <v>240</v>
      </c>
      <c r="L49" s="19" t="s">
        <v>411</v>
      </c>
      <c r="M49" s="19"/>
      <c r="N49" s="19"/>
      <c r="O49" s="19"/>
      <c r="P49" s="19" t="s">
        <v>412</v>
      </c>
      <c r="Q49" s="19" t="s">
        <v>414</v>
      </c>
      <c r="R49" s="19"/>
      <c r="S49" s="19" t="s">
        <v>320</v>
      </c>
      <c r="T49" s="19"/>
      <c r="U49" s="19"/>
      <c r="V49" s="30"/>
      <c r="W49" s="19"/>
      <c r="X49" s="19"/>
      <c r="Y49" s="19"/>
      <c r="Z49" s="19"/>
      <c r="AA49" s="19"/>
      <c r="AB49" s="19"/>
      <c r="AC49" s="19"/>
      <c r="AD49" s="19"/>
      <c r="AE49" s="19"/>
      <c r="AF49" s="19" t="s">
        <v>327</v>
      </c>
      <c r="AG49" s="19" t="s">
        <v>316</v>
      </c>
      <c r="AH49" s="19" t="s">
        <v>415</v>
      </c>
      <c r="AI49" s="19" t="s">
        <v>328</v>
      </c>
      <c r="AJ49" s="19" t="s">
        <v>329</v>
      </c>
      <c r="AK49" s="19"/>
      <c r="AL49" s="19"/>
      <c r="AM49" s="19" t="s">
        <v>318</v>
      </c>
      <c r="AN49" s="19" t="s">
        <v>319</v>
      </c>
      <c r="AO49" s="19"/>
      <c r="AP49" s="19"/>
      <c r="AQ49" s="19"/>
      <c r="AR49" s="19"/>
      <c r="AS49" s="20" t="s">
        <v>500</v>
      </c>
      <c r="AT49" s="19" t="s">
        <v>525</v>
      </c>
      <c r="AU49" s="19"/>
      <c r="AV49" s="20" t="s">
        <v>504</v>
      </c>
      <c r="AW49" s="20"/>
      <c r="AX49" s="19" t="s">
        <v>255</v>
      </c>
    </row>
    <row r="50" spans="1:50" ht="12.75" x14ac:dyDescent="0.2">
      <c r="A50" s="15" t="str">
        <f t="shared" si="0"/>
        <v>2000400800</v>
      </c>
      <c r="B50" s="15" t="str">
        <f t="shared" si="1"/>
        <v>2000 x 400 x 800</v>
      </c>
      <c r="C50" s="15">
        <v>2000</v>
      </c>
      <c r="D50" s="15">
        <v>400</v>
      </c>
      <c r="E50" s="15">
        <v>800</v>
      </c>
      <c r="G50" s="19" t="s">
        <v>378</v>
      </c>
      <c r="H50" s="19" t="s">
        <v>410</v>
      </c>
      <c r="I50" s="19" t="s">
        <v>418</v>
      </c>
      <c r="J50" s="19" t="s">
        <v>268</v>
      </c>
      <c r="K50" s="19" t="s">
        <v>269</v>
      </c>
      <c r="L50" s="19" t="s">
        <v>411</v>
      </c>
      <c r="M50" s="19"/>
      <c r="N50" s="19"/>
      <c r="O50" s="19"/>
      <c r="P50" s="19" t="s">
        <v>412</v>
      </c>
      <c r="Q50" s="19" t="s">
        <v>414</v>
      </c>
      <c r="R50" s="19"/>
      <c r="S50" s="19" t="s">
        <v>320</v>
      </c>
      <c r="T50" s="19"/>
      <c r="U50" s="19"/>
      <c r="V50" s="30"/>
      <c r="W50" s="19"/>
      <c r="X50" s="19"/>
      <c r="Y50" s="19"/>
      <c r="Z50" s="19"/>
      <c r="AA50" s="19"/>
      <c r="AB50" s="19"/>
      <c r="AC50" s="19"/>
      <c r="AD50" s="19"/>
      <c r="AE50" s="19"/>
      <c r="AF50" s="19" t="s">
        <v>380</v>
      </c>
      <c r="AG50" s="19" t="s">
        <v>316</v>
      </c>
      <c r="AH50" s="19" t="s">
        <v>415</v>
      </c>
      <c r="AI50" s="19" t="s">
        <v>381</v>
      </c>
      <c r="AJ50" s="19" t="s">
        <v>382</v>
      </c>
      <c r="AK50" s="19"/>
      <c r="AL50" s="19"/>
      <c r="AM50" s="19" t="s">
        <v>318</v>
      </c>
      <c r="AN50" s="19" t="s">
        <v>319</v>
      </c>
      <c r="AO50" s="19"/>
      <c r="AP50" s="19"/>
      <c r="AQ50" s="19"/>
      <c r="AR50" s="19"/>
      <c r="AS50" s="20" t="s">
        <v>500</v>
      </c>
      <c r="AT50" s="19" t="s">
        <v>525</v>
      </c>
      <c r="AU50" s="19"/>
      <c r="AV50" s="20" t="s">
        <v>504</v>
      </c>
      <c r="AW50" s="20"/>
      <c r="AX50" s="19" t="s">
        <v>255</v>
      </c>
    </row>
    <row r="51" spans="1:50" ht="12.75" x14ac:dyDescent="0.2">
      <c r="A51" s="15" t="str">
        <f t="shared" si="0"/>
        <v>2000600400</v>
      </c>
      <c r="B51" s="15" t="str">
        <f t="shared" si="1"/>
        <v>2000 x 600 x 400</v>
      </c>
      <c r="C51" s="15">
        <v>2000</v>
      </c>
      <c r="D51" s="15">
        <v>600</v>
      </c>
      <c r="E51" s="15">
        <v>400</v>
      </c>
      <c r="G51" s="19" t="s">
        <v>234</v>
      </c>
      <c r="H51" s="19" t="s">
        <v>410</v>
      </c>
      <c r="I51" s="19" t="s">
        <v>413</v>
      </c>
      <c r="J51" s="19" t="s">
        <v>239</v>
      </c>
      <c r="K51" s="19" t="s">
        <v>240</v>
      </c>
      <c r="L51" s="19" t="s">
        <v>419</v>
      </c>
      <c r="M51" s="19" t="s">
        <v>420</v>
      </c>
      <c r="N51" s="19" t="s">
        <v>512</v>
      </c>
      <c r="O51" s="19"/>
      <c r="P51" s="19" t="s">
        <v>421</v>
      </c>
      <c r="Q51" s="19" t="s">
        <v>422</v>
      </c>
      <c r="R51" s="19" t="s">
        <v>254</v>
      </c>
      <c r="S51" s="19" t="s">
        <v>251</v>
      </c>
      <c r="T51" s="19" t="s">
        <v>535</v>
      </c>
      <c r="U51" s="19" t="s">
        <v>490</v>
      </c>
      <c r="V51" s="30">
        <v>4</v>
      </c>
      <c r="W51" s="19" t="s">
        <v>497</v>
      </c>
      <c r="X51" s="19" t="s">
        <v>498</v>
      </c>
      <c r="Y51" s="19" t="s">
        <v>499</v>
      </c>
      <c r="Z51" s="19"/>
      <c r="AA51" s="19"/>
      <c r="AB51" s="19"/>
      <c r="AC51" s="19"/>
      <c r="AD51" s="19"/>
      <c r="AE51" s="19"/>
      <c r="AF51" s="19" t="s">
        <v>243</v>
      </c>
      <c r="AG51" s="19" t="s">
        <v>244</v>
      </c>
      <c r="AH51" s="19" t="s">
        <v>415</v>
      </c>
      <c r="AI51" s="19" t="s">
        <v>246</v>
      </c>
      <c r="AJ51" s="19" t="s">
        <v>247</v>
      </c>
      <c r="AK51" s="19" t="s">
        <v>537</v>
      </c>
      <c r="AL51" s="19"/>
      <c r="AM51" s="19" t="s">
        <v>248</v>
      </c>
      <c r="AN51" s="19" t="s">
        <v>249</v>
      </c>
      <c r="AO51" s="19" t="s">
        <v>250</v>
      </c>
      <c r="AP51" s="19" t="s">
        <v>530</v>
      </c>
      <c r="AQ51" s="19" t="s">
        <v>531</v>
      </c>
      <c r="AR51" s="19"/>
      <c r="AS51" s="20" t="s">
        <v>500</v>
      </c>
      <c r="AT51" s="19" t="s">
        <v>525</v>
      </c>
      <c r="AU51" s="19"/>
      <c r="AV51" s="20" t="s">
        <v>504</v>
      </c>
      <c r="AW51" s="20"/>
      <c r="AX51" s="19" t="s">
        <v>255</v>
      </c>
    </row>
    <row r="52" spans="1:50" ht="12.75" x14ac:dyDescent="0.2">
      <c r="A52" s="15" t="str">
        <f t="shared" si="0"/>
        <v>2000600500</v>
      </c>
      <c r="B52" s="15" t="str">
        <f t="shared" si="1"/>
        <v>2000 x 600 x 500</v>
      </c>
      <c r="C52" s="15">
        <v>2000</v>
      </c>
      <c r="D52" s="15">
        <v>600</v>
      </c>
      <c r="E52" s="15">
        <v>500</v>
      </c>
      <c r="G52" s="19" t="s">
        <v>256</v>
      </c>
      <c r="H52" s="19" t="s">
        <v>410</v>
      </c>
      <c r="I52" s="19" t="s">
        <v>416</v>
      </c>
      <c r="J52" s="19" t="s">
        <v>257</v>
      </c>
      <c r="K52" s="19" t="s">
        <v>258</v>
      </c>
      <c r="L52" s="19" t="s">
        <v>419</v>
      </c>
      <c r="M52" s="19" t="s">
        <v>420</v>
      </c>
      <c r="N52" s="19" t="s">
        <v>512</v>
      </c>
      <c r="O52" s="19"/>
      <c r="P52" s="19" t="s">
        <v>421</v>
      </c>
      <c r="Q52" s="19" t="s">
        <v>422</v>
      </c>
      <c r="R52" s="19" t="s">
        <v>254</v>
      </c>
      <c r="S52" s="19" t="s">
        <v>251</v>
      </c>
      <c r="T52" s="19" t="s">
        <v>535</v>
      </c>
      <c r="U52" s="19" t="s">
        <v>490</v>
      </c>
      <c r="V52" s="30">
        <v>4</v>
      </c>
      <c r="W52" s="19" t="s">
        <v>497</v>
      </c>
      <c r="X52" s="19" t="s">
        <v>498</v>
      </c>
      <c r="Y52" s="19" t="s">
        <v>499</v>
      </c>
      <c r="Z52" s="19"/>
      <c r="AA52" s="19"/>
      <c r="AB52" s="19"/>
      <c r="AC52" s="19"/>
      <c r="AD52" s="19"/>
      <c r="AE52" s="19"/>
      <c r="AF52" s="19" t="s">
        <v>260</v>
      </c>
      <c r="AG52" s="19" t="s">
        <v>244</v>
      </c>
      <c r="AH52" s="19" t="s">
        <v>415</v>
      </c>
      <c r="AI52" s="19" t="s">
        <v>261</v>
      </c>
      <c r="AJ52" s="19" t="s">
        <v>262</v>
      </c>
      <c r="AK52" s="19" t="s">
        <v>537</v>
      </c>
      <c r="AL52" s="19"/>
      <c r="AM52" s="19" t="s">
        <v>248</v>
      </c>
      <c r="AN52" s="19" t="s">
        <v>249</v>
      </c>
      <c r="AO52" s="19" t="s">
        <v>250</v>
      </c>
      <c r="AP52" s="19" t="s">
        <v>530</v>
      </c>
      <c r="AQ52" s="19" t="s">
        <v>531</v>
      </c>
      <c r="AR52" s="19"/>
      <c r="AS52" s="20" t="s">
        <v>500</v>
      </c>
      <c r="AT52" s="19" t="s">
        <v>525</v>
      </c>
      <c r="AU52" s="19"/>
      <c r="AV52" s="20" t="s">
        <v>504</v>
      </c>
      <c r="AW52" s="20"/>
      <c r="AX52" s="19" t="s">
        <v>255</v>
      </c>
    </row>
    <row r="53" spans="1:50" ht="12.75" x14ac:dyDescent="0.2">
      <c r="A53" s="15" t="str">
        <f t="shared" si="0"/>
        <v>2000600600</v>
      </c>
      <c r="B53" s="15" t="str">
        <f t="shared" si="1"/>
        <v>2000 x 600 x 600</v>
      </c>
      <c r="C53" s="15">
        <v>2000</v>
      </c>
      <c r="D53" s="15">
        <v>600</v>
      </c>
      <c r="E53" s="15">
        <v>600</v>
      </c>
      <c r="G53" s="19" t="s">
        <v>334</v>
      </c>
      <c r="H53" s="19" t="s">
        <v>410</v>
      </c>
      <c r="I53" s="19" t="s">
        <v>417</v>
      </c>
      <c r="J53" s="19" t="s">
        <v>335</v>
      </c>
      <c r="K53" s="19" t="s">
        <v>336</v>
      </c>
      <c r="L53" s="19" t="s">
        <v>419</v>
      </c>
      <c r="M53" s="19" t="s">
        <v>420</v>
      </c>
      <c r="N53" s="19" t="s">
        <v>512</v>
      </c>
      <c r="O53" s="19"/>
      <c r="P53" s="19" t="s">
        <v>421</v>
      </c>
      <c r="Q53" s="19" t="s">
        <v>422</v>
      </c>
      <c r="R53" s="19" t="s">
        <v>254</v>
      </c>
      <c r="S53" s="19" t="s">
        <v>251</v>
      </c>
      <c r="T53" s="19" t="s">
        <v>535</v>
      </c>
      <c r="U53" s="19" t="s">
        <v>490</v>
      </c>
      <c r="V53" s="30">
        <v>4</v>
      </c>
      <c r="W53" s="19" t="s">
        <v>497</v>
      </c>
      <c r="X53" s="19" t="s">
        <v>498</v>
      </c>
      <c r="Y53" s="19" t="s">
        <v>499</v>
      </c>
      <c r="Z53" s="19"/>
      <c r="AA53" s="19"/>
      <c r="AB53" s="19"/>
      <c r="AC53" s="19"/>
      <c r="AD53" s="19"/>
      <c r="AE53" s="19"/>
      <c r="AF53" s="19" t="s">
        <v>327</v>
      </c>
      <c r="AG53" s="19" t="s">
        <v>244</v>
      </c>
      <c r="AH53" s="19" t="s">
        <v>415</v>
      </c>
      <c r="AI53" s="19" t="s">
        <v>328</v>
      </c>
      <c r="AJ53" s="19" t="s">
        <v>329</v>
      </c>
      <c r="AK53" s="19" t="s">
        <v>537</v>
      </c>
      <c r="AL53" s="19"/>
      <c r="AM53" s="19" t="s">
        <v>248</v>
      </c>
      <c r="AN53" s="19" t="s">
        <v>249</v>
      </c>
      <c r="AO53" s="19" t="s">
        <v>250</v>
      </c>
      <c r="AP53" s="19" t="s">
        <v>530</v>
      </c>
      <c r="AQ53" s="19" t="s">
        <v>531</v>
      </c>
      <c r="AR53" s="19"/>
      <c r="AS53" s="20" t="s">
        <v>500</v>
      </c>
      <c r="AT53" s="19" t="s">
        <v>525</v>
      </c>
      <c r="AU53" s="19"/>
      <c r="AV53" s="20" t="s">
        <v>504</v>
      </c>
      <c r="AW53" s="20"/>
      <c r="AX53" s="19" t="s">
        <v>255</v>
      </c>
    </row>
    <row r="54" spans="1:50" ht="12.75" x14ac:dyDescent="0.2">
      <c r="A54" s="15" t="str">
        <f t="shared" si="0"/>
        <v>2000600800</v>
      </c>
      <c r="B54" s="15" t="str">
        <f t="shared" si="1"/>
        <v>2000 x 600 x 800</v>
      </c>
      <c r="C54" s="15">
        <v>2000</v>
      </c>
      <c r="D54" s="15">
        <v>600</v>
      </c>
      <c r="E54" s="15">
        <v>800</v>
      </c>
      <c r="G54" s="19" t="s">
        <v>387</v>
      </c>
      <c r="H54" s="19" t="s">
        <v>410</v>
      </c>
      <c r="I54" s="19" t="s">
        <v>418</v>
      </c>
      <c r="J54" s="19" t="s">
        <v>343</v>
      </c>
      <c r="K54" s="19" t="s">
        <v>344</v>
      </c>
      <c r="L54" s="19" t="s">
        <v>419</v>
      </c>
      <c r="M54" s="19" t="s">
        <v>420</v>
      </c>
      <c r="N54" s="19" t="s">
        <v>512</v>
      </c>
      <c r="O54" s="19"/>
      <c r="P54" s="19" t="s">
        <v>421</v>
      </c>
      <c r="Q54" s="19" t="s">
        <v>422</v>
      </c>
      <c r="R54" s="19" t="s">
        <v>254</v>
      </c>
      <c r="S54" s="19" t="s">
        <v>251</v>
      </c>
      <c r="T54" s="19" t="s">
        <v>535</v>
      </c>
      <c r="U54" s="19" t="s">
        <v>490</v>
      </c>
      <c r="V54" s="30">
        <v>4</v>
      </c>
      <c r="W54" s="19" t="s">
        <v>497</v>
      </c>
      <c r="X54" s="19" t="s">
        <v>498</v>
      </c>
      <c r="Y54" s="19" t="s">
        <v>499</v>
      </c>
      <c r="Z54" s="19"/>
      <c r="AA54" s="19"/>
      <c r="AB54" s="19"/>
      <c r="AC54" s="19"/>
      <c r="AD54" s="19"/>
      <c r="AE54" s="19"/>
      <c r="AF54" s="19" t="s">
        <v>380</v>
      </c>
      <c r="AG54" s="19" t="s">
        <v>244</v>
      </c>
      <c r="AH54" s="19" t="s">
        <v>415</v>
      </c>
      <c r="AI54" s="19" t="s">
        <v>381</v>
      </c>
      <c r="AJ54" s="19" t="s">
        <v>382</v>
      </c>
      <c r="AK54" s="19" t="s">
        <v>537</v>
      </c>
      <c r="AL54" s="19"/>
      <c r="AM54" s="19" t="s">
        <v>248</v>
      </c>
      <c r="AN54" s="19" t="s">
        <v>249</v>
      </c>
      <c r="AO54" s="19" t="s">
        <v>250</v>
      </c>
      <c r="AP54" s="19" t="s">
        <v>530</v>
      </c>
      <c r="AQ54" s="19" t="s">
        <v>531</v>
      </c>
      <c r="AR54" s="19"/>
      <c r="AS54" s="20" t="s">
        <v>500</v>
      </c>
      <c r="AT54" s="19" t="s">
        <v>525</v>
      </c>
      <c r="AU54" s="19"/>
      <c r="AV54" s="20" t="s">
        <v>504</v>
      </c>
      <c r="AW54" s="20"/>
      <c r="AX54" s="19" t="s">
        <v>255</v>
      </c>
    </row>
    <row r="55" spans="1:50" ht="12.75" x14ac:dyDescent="0.2">
      <c r="A55" s="15" t="str">
        <f t="shared" si="0"/>
        <v>2000800400</v>
      </c>
      <c r="B55" s="15" t="str">
        <f t="shared" si="1"/>
        <v>2000 x 800 x 400</v>
      </c>
      <c r="C55" s="15">
        <v>2000</v>
      </c>
      <c r="D55" s="15">
        <v>800</v>
      </c>
      <c r="E55" s="15">
        <v>400</v>
      </c>
      <c r="G55" s="19" t="s">
        <v>263</v>
      </c>
      <c r="H55" s="19" t="s">
        <v>410</v>
      </c>
      <c r="I55" s="19" t="s">
        <v>413</v>
      </c>
      <c r="J55" s="19" t="s">
        <v>268</v>
      </c>
      <c r="K55" s="19" t="s">
        <v>269</v>
      </c>
      <c r="L55" s="19" t="s">
        <v>423</v>
      </c>
      <c r="M55" s="19" t="s">
        <v>424</v>
      </c>
      <c r="N55" s="19" t="s">
        <v>513</v>
      </c>
      <c r="O55" s="19" t="s">
        <v>426</v>
      </c>
      <c r="P55" s="19" t="s">
        <v>425</v>
      </c>
      <c r="Q55" s="19" t="s">
        <v>427</v>
      </c>
      <c r="R55" s="19" t="s">
        <v>276</v>
      </c>
      <c r="S55" s="19" t="s">
        <v>275</v>
      </c>
      <c r="T55" s="19" t="s">
        <v>536</v>
      </c>
      <c r="U55" s="19" t="s">
        <v>491</v>
      </c>
      <c r="V55" s="30">
        <v>6</v>
      </c>
      <c r="W55" s="19" t="s">
        <v>497</v>
      </c>
      <c r="X55" s="19" t="s">
        <v>498</v>
      </c>
      <c r="Y55" s="19" t="s">
        <v>499</v>
      </c>
      <c r="Z55" s="19"/>
      <c r="AA55" s="19"/>
      <c r="AB55" s="19"/>
      <c r="AC55" s="19"/>
      <c r="AD55" s="19"/>
      <c r="AE55" s="19"/>
      <c r="AF55" s="19" t="s">
        <v>243</v>
      </c>
      <c r="AG55" s="19" t="s">
        <v>271</v>
      </c>
      <c r="AH55" s="19" t="s">
        <v>415</v>
      </c>
      <c r="AI55" s="19" t="s">
        <v>246</v>
      </c>
      <c r="AJ55" s="19" t="s">
        <v>247</v>
      </c>
      <c r="AK55" s="19" t="s">
        <v>538</v>
      </c>
      <c r="AL55" s="19"/>
      <c r="AM55" s="19" t="s">
        <v>272</v>
      </c>
      <c r="AN55" s="19" t="s">
        <v>273</v>
      </c>
      <c r="AO55" s="19" t="s">
        <v>274</v>
      </c>
      <c r="AP55" s="19" t="s">
        <v>530</v>
      </c>
      <c r="AQ55" s="19" t="s">
        <v>531</v>
      </c>
      <c r="AR55" s="20" t="s">
        <v>506</v>
      </c>
      <c r="AS55" s="20" t="s">
        <v>500</v>
      </c>
      <c r="AT55" s="20" t="s">
        <v>502</v>
      </c>
      <c r="AU55" s="20"/>
      <c r="AV55" s="20" t="s">
        <v>504</v>
      </c>
      <c r="AW55" s="20"/>
      <c r="AX55" s="19" t="s">
        <v>255</v>
      </c>
    </row>
    <row r="56" spans="1:50" ht="12.75" x14ac:dyDescent="0.2">
      <c r="A56" s="15" t="str">
        <f t="shared" si="0"/>
        <v>2000800500</v>
      </c>
      <c r="B56" s="15" t="str">
        <f t="shared" si="1"/>
        <v>2000 x 800 x 500</v>
      </c>
      <c r="C56" s="15">
        <v>2000</v>
      </c>
      <c r="D56" s="15">
        <v>800</v>
      </c>
      <c r="E56" s="15">
        <v>500</v>
      </c>
      <c r="G56" s="19" t="s">
        <v>277</v>
      </c>
      <c r="H56" s="19" t="s">
        <v>410</v>
      </c>
      <c r="I56" s="19" t="s">
        <v>416</v>
      </c>
      <c r="J56" s="19" t="s">
        <v>278</v>
      </c>
      <c r="K56" s="19" t="s">
        <v>279</v>
      </c>
      <c r="L56" s="19" t="s">
        <v>423</v>
      </c>
      <c r="M56" s="19" t="s">
        <v>424</v>
      </c>
      <c r="N56" s="19" t="s">
        <v>513</v>
      </c>
      <c r="O56" s="19" t="s">
        <v>426</v>
      </c>
      <c r="P56" s="19" t="s">
        <v>425</v>
      </c>
      <c r="Q56" s="19" t="s">
        <v>427</v>
      </c>
      <c r="R56" s="19" t="s">
        <v>276</v>
      </c>
      <c r="S56" s="19" t="s">
        <v>275</v>
      </c>
      <c r="T56" s="19" t="s">
        <v>536</v>
      </c>
      <c r="U56" s="19" t="s">
        <v>491</v>
      </c>
      <c r="V56" s="30">
        <v>6</v>
      </c>
      <c r="W56" s="19" t="s">
        <v>497</v>
      </c>
      <c r="X56" s="19" t="s">
        <v>498</v>
      </c>
      <c r="Y56" s="19" t="s">
        <v>499</v>
      </c>
      <c r="Z56" s="19"/>
      <c r="AA56" s="19"/>
      <c r="AB56" s="19"/>
      <c r="AC56" s="19"/>
      <c r="AD56" s="19"/>
      <c r="AE56" s="19"/>
      <c r="AF56" s="19" t="s">
        <v>260</v>
      </c>
      <c r="AG56" s="19" t="s">
        <v>271</v>
      </c>
      <c r="AH56" s="19" t="s">
        <v>415</v>
      </c>
      <c r="AI56" s="19" t="s">
        <v>261</v>
      </c>
      <c r="AJ56" s="19" t="s">
        <v>262</v>
      </c>
      <c r="AK56" s="19" t="s">
        <v>538</v>
      </c>
      <c r="AL56" s="19"/>
      <c r="AM56" s="19" t="s">
        <v>272</v>
      </c>
      <c r="AN56" s="19" t="s">
        <v>273</v>
      </c>
      <c r="AO56" s="19" t="s">
        <v>274</v>
      </c>
      <c r="AP56" s="19" t="s">
        <v>530</v>
      </c>
      <c r="AQ56" s="19" t="s">
        <v>531</v>
      </c>
      <c r="AR56" s="20" t="s">
        <v>506</v>
      </c>
      <c r="AS56" s="20" t="s">
        <v>500</v>
      </c>
      <c r="AT56" s="20" t="s">
        <v>502</v>
      </c>
      <c r="AU56" s="20"/>
      <c r="AV56" s="20" t="s">
        <v>504</v>
      </c>
      <c r="AW56" s="20"/>
      <c r="AX56" s="19" t="s">
        <v>255</v>
      </c>
    </row>
    <row r="57" spans="1:50" ht="12.75" x14ac:dyDescent="0.2">
      <c r="A57" s="15" t="str">
        <f t="shared" si="0"/>
        <v>2000800600</v>
      </c>
      <c r="B57" s="15" t="str">
        <f t="shared" si="1"/>
        <v>2000 x 800 x 600</v>
      </c>
      <c r="C57" s="15">
        <v>2000</v>
      </c>
      <c r="D57" s="15">
        <v>800</v>
      </c>
      <c r="E57" s="15">
        <v>600</v>
      </c>
      <c r="G57" s="20" t="s">
        <v>342</v>
      </c>
      <c r="H57" s="20" t="s">
        <v>410</v>
      </c>
      <c r="I57" s="20" t="s">
        <v>417</v>
      </c>
      <c r="J57" s="20" t="s">
        <v>343</v>
      </c>
      <c r="K57" s="20" t="s">
        <v>344</v>
      </c>
      <c r="L57" s="20" t="s">
        <v>423</v>
      </c>
      <c r="M57" s="20" t="s">
        <v>424</v>
      </c>
      <c r="N57" s="20" t="s">
        <v>513</v>
      </c>
      <c r="O57" s="20" t="s">
        <v>426</v>
      </c>
      <c r="P57" s="20" t="s">
        <v>425</v>
      </c>
      <c r="Q57" s="20" t="s">
        <v>427</v>
      </c>
      <c r="R57" s="20" t="s">
        <v>276</v>
      </c>
      <c r="S57" s="20" t="s">
        <v>275</v>
      </c>
      <c r="T57" s="19" t="s">
        <v>536</v>
      </c>
      <c r="U57" s="19" t="s">
        <v>491</v>
      </c>
      <c r="V57" s="30">
        <v>6</v>
      </c>
      <c r="W57" s="19" t="s">
        <v>497</v>
      </c>
      <c r="X57" s="19" t="s">
        <v>498</v>
      </c>
      <c r="Y57" s="19" t="s">
        <v>499</v>
      </c>
      <c r="Z57" s="19"/>
      <c r="AA57" s="19"/>
      <c r="AB57" s="19"/>
      <c r="AC57" s="19"/>
      <c r="AD57" s="19"/>
      <c r="AE57" s="19"/>
      <c r="AF57" s="19" t="s">
        <v>327</v>
      </c>
      <c r="AG57" s="19" t="s">
        <v>271</v>
      </c>
      <c r="AH57" s="19" t="s">
        <v>415</v>
      </c>
      <c r="AI57" s="20" t="s">
        <v>328</v>
      </c>
      <c r="AJ57" s="20" t="s">
        <v>329</v>
      </c>
      <c r="AK57" s="19" t="s">
        <v>538</v>
      </c>
      <c r="AL57" s="19"/>
      <c r="AM57" s="20" t="s">
        <v>272</v>
      </c>
      <c r="AN57" s="20" t="s">
        <v>273</v>
      </c>
      <c r="AO57" s="20" t="s">
        <v>274</v>
      </c>
      <c r="AP57" s="19" t="s">
        <v>530</v>
      </c>
      <c r="AQ57" s="19" t="s">
        <v>531</v>
      </c>
      <c r="AR57" s="20" t="s">
        <v>506</v>
      </c>
      <c r="AS57" s="20" t="s">
        <v>500</v>
      </c>
      <c r="AT57" s="20" t="s">
        <v>502</v>
      </c>
      <c r="AU57" s="20"/>
      <c r="AV57" s="20" t="s">
        <v>504</v>
      </c>
      <c r="AW57" s="20"/>
      <c r="AX57" s="19" t="s">
        <v>255</v>
      </c>
    </row>
    <row r="58" spans="1:50" ht="12.75" x14ac:dyDescent="0.2">
      <c r="A58" s="15" t="str">
        <f t="shared" si="0"/>
        <v>2000800800</v>
      </c>
      <c r="B58" s="15" t="str">
        <f t="shared" si="1"/>
        <v>2000 x 800 x 800</v>
      </c>
      <c r="C58" s="15">
        <v>2000</v>
      </c>
      <c r="D58" s="15">
        <v>800</v>
      </c>
      <c r="E58" s="15">
        <v>800</v>
      </c>
      <c r="G58" s="19" t="s">
        <v>393</v>
      </c>
      <c r="H58" s="19" t="s">
        <v>410</v>
      </c>
      <c r="I58" s="19" t="s">
        <v>418</v>
      </c>
      <c r="J58" s="19" t="s">
        <v>394</v>
      </c>
      <c r="K58" s="19" t="s">
        <v>395</v>
      </c>
      <c r="L58" s="19" t="s">
        <v>423</v>
      </c>
      <c r="M58" s="19" t="s">
        <v>424</v>
      </c>
      <c r="N58" s="19" t="s">
        <v>513</v>
      </c>
      <c r="O58" s="19" t="s">
        <v>426</v>
      </c>
      <c r="P58" s="19" t="s">
        <v>425</v>
      </c>
      <c r="Q58" s="19" t="s">
        <v>427</v>
      </c>
      <c r="R58" s="19" t="s">
        <v>276</v>
      </c>
      <c r="S58" s="19" t="s">
        <v>275</v>
      </c>
      <c r="T58" s="19" t="s">
        <v>536</v>
      </c>
      <c r="U58" s="19" t="s">
        <v>491</v>
      </c>
      <c r="V58" s="30">
        <v>6</v>
      </c>
      <c r="W58" s="19" t="s">
        <v>497</v>
      </c>
      <c r="X58" s="19" t="s">
        <v>498</v>
      </c>
      <c r="Y58" s="19" t="s">
        <v>499</v>
      </c>
      <c r="Z58" s="19"/>
      <c r="AA58" s="19"/>
      <c r="AB58" s="19"/>
      <c r="AC58" s="19"/>
      <c r="AD58" s="19"/>
      <c r="AE58" s="19"/>
      <c r="AF58" s="19" t="s">
        <v>380</v>
      </c>
      <c r="AG58" s="19" t="s">
        <v>271</v>
      </c>
      <c r="AH58" s="19" t="s">
        <v>415</v>
      </c>
      <c r="AI58" s="19" t="s">
        <v>381</v>
      </c>
      <c r="AJ58" s="19" t="s">
        <v>382</v>
      </c>
      <c r="AK58" s="19" t="s">
        <v>538</v>
      </c>
      <c r="AL58" s="19"/>
      <c r="AM58" s="19" t="s">
        <v>272</v>
      </c>
      <c r="AN58" s="19" t="s">
        <v>273</v>
      </c>
      <c r="AO58" s="19" t="s">
        <v>274</v>
      </c>
      <c r="AP58" s="19" t="s">
        <v>530</v>
      </c>
      <c r="AQ58" s="19" t="s">
        <v>531</v>
      </c>
      <c r="AR58" s="20" t="s">
        <v>506</v>
      </c>
      <c r="AS58" s="20" t="s">
        <v>500</v>
      </c>
      <c r="AT58" s="20" t="s">
        <v>502</v>
      </c>
      <c r="AU58" s="20"/>
      <c r="AV58" s="20" t="s">
        <v>504</v>
      </c>
      <c r="AW58" s="20"/>
      <c r="AX58" s="19" t="s">
        <v>255</v>
      </c>
    </row>
    <row r="59" spans="1:50" ht="12.75" x14ac:dyDescent="0.2">
      <c r="A59" s="15" t="str">
        <f t="shared" si="0"/>
        <v>20001000400</v>
      </c>
      <c r="B59" s="15" t="str">
        <f t="shared" si="1"/>
        <v>2000 x 1000 x 400</v>
      </c>
      <c r="C59" s="15">
        <v>2000</v>
      </c>
      <c r="D59" s="15">
        <v>1000</v>
      </c>
      <c r="E59" s="15">
        <v>400</v>
      </c>
      <c r="G59" s="19" t="s">
        <v>345</v>
      </c>
      <c r="H59" s="19" t="s">
        <v>410</v>
      </c>
      <c r="I59" s="19" t="s">
        <v>413</v>
      </c>
      <c r="J59" s="19" t="s">
        <v>350</v>
      </c>
      <c r="K59" s="19" t="s">
        <v>351</v>
      </c>
      <c r="L59" s="19" t="s">
        <v>428</v>
      </c>
      <c r="M59" s="19" t="s">
        <v>429</v>
      </c>
      <c r="N59" s="19"/>
      <c r="O59" s="19" t="s">
        <v>431</v>
      </c>
      <c r="P59" s="19" t="s">
        <v>430</v>
      </c>
      <c r="Q59" s="19" t="s">
        <v>432</v>
      </c>
      <c r="R59" s="19" t="s">
        <v>493</v>
      </c>
      <c r="S59" s="19" t="s">
        <v>357</v>
      </c>
      <c r="T59" s="19"/>
      <c r="U59" s="19" t="s">
        <v>492</v>
      </c>
      <c r="V59" s="30">
        <v>8</v>
      </c>
      <c r="W59" s="19" t="s">
        <v>497</v>
      </c>
      <c r="X59" s="19" t="s">
        <v>498</v>
      </c>
      <c r="Y59" s="19" t="s">
        <v>499</v>
      </c>
      <c r="Z59" s="19"/>
      <c r="AA59" s="19"/>
      <c r="AB59" s="19"/>
      <c r="AC59" s="19"/>
      <c r="AD59" s="19"/>
      <c r="AE59" s="19"/>
      <c r="AF59" s="19" t="s">
        <v>243</v>
      </c>
      <c r="AG59" s="19" t="s">
        <v>353</v>
      </c>
      <c r="AH59" s="19" t="s">
        <v>415</v>
      </c>
      <c r="AI59" s="19" t="s">
        <v>246</v>
      </c>
      <c r="AJ59" s="19" t="s">
        <v>247</v>
      </c>
      <c r="AK59" s="19" t="s">
        <v>539</v>
      </c>
      <c r="AL59" s="19"/>
      <c r="AM59" s="19" t="s">
        <v>354</v>
      </c>
      <c r="AN59" s="19" t="s">
        <v>355</v>
      </c>
      <c r="AO59" s="19" t="s">
        <v>356</v>
      </c>
      <c r="AP59" s="19" t="s">
        <v>530</v>
      </c>
      <c r="AQ59" s="19" t="s">
        <v>531</v>
      </c>
      <c r="AR59" s="19"/>
      <c r="AS59" s="20" t="s">
        <v>500</v>
      </c>
      <c r="AT59" s="20" t="s">
        <v>502</v>
      </c>
      <c r="AU59" s="20"/>
      <c r="AV59" s="20" t="s">
        <v>504</v>
      </c>
      <c r="AW59" s="20"/>
      <c r="AX59" s="19" t="s">
        <v>255</v>
      </c>
    </row>
    <row r="60" spans="1:50" ht="12.75" x14ac:dyDescent="0.2">
      <c r="A60" s="15" t="str">
        <f t="shared" si="0"/>
        <v>20001000500</v>
      </c>
      <c r="B60" s="15" t="str">
        <f t="shared" si="1"/>
        <v>2000 x 1000 x 500</v>
      </c>
      <c r="C60" s="15">
        <v>2000</v>
      </c>
      <c r="D60" s="15">
        <v>1000</v>
      </c>
      <c r="E60" s="15">
        <v>500</v>
      </c>
      <c r="G60" s="19" t="s">
        <v>358</v>
      </c>
      <c r="H60" s="19" t="s">
        <v>410</v>
      </c>
      <c r="I60" s="19" t="s">
        <v>416</v>
      </c>
      <c r="J60" s="19" t="s">
        <v>359</v>
      </c>
      <c r="K60" s="19" t="s">
        <v>360</v>
      </c>
      <c r="L60" s="19" t="s">
        <v>428</v>
      </c>
      <c r="M60" s="19" t="s">
        <v>429</v>
      </c>
      <c r="N60" s="19"/>
      <c r="O60" s="19" t="s">
        <v>431</v>
      </c>
      <c r="P60" s="19" t="s">
        <v>430</v>
      </c>
      <c r="Q60" s="19" t="s">
        <v>432</v>
      </c>
      <c r="R60" s="19" t="s">
        <v>493</v>
      </c>
      <c r="S60" s="19" t="s">
        <v>357</v>
      </c>
      <c r="T60" s="19"/>
      <c r="U60" s="19" t="s">
        <v>492</v>
      </c>
      <c r="V60" s="30">
        <v>8</v>
      </c>
      <c r="W60" s="19" t="s">
        <v>497</v>
      </c>
      <c r="X60" s="19" t="s">
        <v>498</v>
      </c>
      <c r="Y60" s="19" t="s">
        <v>499</v>
      </c>
      <c r="Z60" s="19"/>
      <c r="AA60" s="19"/>
      <c r="AB60" s="19"/>
      <c r="AC60" s="19"/>
      <c r="AD60" s="19"/>
      <c r="AE60" s="19"/>
      <c r="AF60" s="19" t="s">
        <v>260</v>
      </c>
      <c r="AG60" s="19" t="s">
        <v>353</v>
      </c>
      <c r="AH60" s="19" t="s">
        <v>415</v>
      </c>
      <c r="AI60" s="19" t="s">
        <v>261</v>
      </c>
      <c r="AJ60" s="19" t="s">
        <v>262</v>
      </c>
      <c r="AK60" s="19" t="s">
        <v>539</v>
      </c>
      <c r="AL60" s="19"/>
      <c r="AM60" s="19" t="s">
        <v>354</v>
      </c>
      <c r="AN60" s="19" t="s">
        <v>355</v>
      </c>
      <c r="AO60" s="19" t="s">
        <v>356</v>
      </c>
      <c r="AP60" s="19" t="s">
        <v>530</v>
      </c>
      <c r="AQ60" s="19" t="s">
        <v>531</v>
      </c>
      <c r="AR60" s="19"/>
      <c r="AS60" s="20" t="s">
        <v>500</v>
      </c>
      <c r="AT60" s="20" t="s">
        <v>502</v>
      </c>
      <c r="AU60" s="20"/>
      <c r="AV60" s="20" t="s">
        <v>504</v>
      </c>
      <c r="AW60" s="20"/>
      <c r="AX60" s="19" t="s">
        <v>255</v>
      </c>
    </row>
    <row r="61" spans="1:50" ht="12.75" x14ac:dyDescent="0.2">
      <c r="A61" s="15" t="str">
        <f t="shared" si="0"/>
        <v>20001000600</v>
      </c>
      <c r="B61" s="15" t="str">
        <f t="shared" si="1"/>
        <v>2000 x 1000 x 600</v>
      </c>
      <c r="C61" s="15">
        <v>2000</v>
      </c>
      <c r="D61" s="15">
        <v>1000</v>
      </c>
      <c r="E61" s="15">
        <v>600</v>
      </c>
      <c r="G61" s="19" t="s">
        <v>361</v>
      </c>
      <c r="H61" s="19" t="s">
        <v>410</v>
      </c>
      <c r="I61" s="19" t="s">
        <v>417</v>
      </c>
      <c r="J61" s="19" t="s">
        <v>362</v>
      </c>
      <c r="K61" s="19" t="s">
        <v>363</v>
      </c>
      <c r="L61" s="19" t="s">
        <v>428</v>
      </c>
      <c r="M61" s="19" t="s">
        <v>429</v>
      </c>
      <c r="N61" s="19"/>
      <c r="O61" s="19" t="s">
        <v>431</v>
      </c>
      <c r="P61" s="19" t="s">
        <v>430</v>
      </c>
      <c r="Q61" s="19" t="s">
        <v>432</v>
      </c>
      <c r="R61" s="19" t="s">
        <v>493</v>
      </c>
      <c r="S61" s="19" t="s">
        <v>357</v>
      </c>
      <c r="T61" s="19"/>
      <c r="U61" s="19" t="s">
        <v>492</v>
      </c>
      <c r="V61" s="30">
        <v>8</v>
      </c>
      <c r="W61" s="19" t="s">
        <v>497</v>
      </c>
      <c r="X61" s="19" t="s">
        <v>498</v>
      </c>
      <c r="Y61" s="19" t="s">
        <v>499</v>
      </c>
      <c r="Z61" s="19"/>
      <c r="AA61" s="19"/>
      <c r="AB61" s="19"/>
      <c r="AC61" s="19"/>
      <c r="AD61" s="19"/>
      <c r="AE61" s="19"/>
      <c r="AF61" s="19" t="s">
        <v>327</v>
      </c>
      <c r="AG61" s="19" t="s">
        <v>353</v>
      </c>
      <c r="AH61" s="19" t="s">
        <v>415</v>
      </c>
      <c r="AI61" s="19" t="s">
        <v>328</v>
      </c>
      <c r="AJ61" s="19" t="s">
        <v>329</v>
      </c>
      <c r="AK61" s="19" t="s">
        <v>539</v>
      </c>
      <c r="AL61" s="19"/>
      <c r="AM61" s="19" t="s">
        <v>354</v>
      </c>
      <c r="AN61" s="19" t="s">
        <v>355</v>
      </c>
      <c r="AO61" s="19" t="s">
        <v>356</v>
      </c>
      <c r="AP61" s="19" t="s">
        <v>530</v>
      </c>
      <c r="AQ61" s="19" t="s">
        <v>531</v>
      </c>
      <c r="AR61" s="19"/>
      <c r="AS61" s="20" t="s">
        <v>500</v>
      </c>
      <c r="AT61" s="20" t="s">
        <v>502</v>
      </c>
      <c r="AU61" s="20"/>
      <c r="AV61" s="20" t="s">
        <v>504</v>
      </c>
      <c r="AW61" s="20"/>
      <c r="AX61" s="19" t="s">
        <v>255</v>
      </c>
    </row>
    <row r="62" spans="1:50" ht="12.75" x14ac:dyDescent="0.2">
      <c r="A62" s="15" t="str">
        <f t="shared" si="0"/>
        <v>20001000800</v>
      </c>
      <c r="B62" s="15" t="str">
        <f t="shared" si="1"/>
        <v>2000 x 1000 x 800</v>
      </c>
      <c r="C62" s="15">
        <v>2000</v>
      </c>
      <c r="D62" s="15">
        <v>1000</v>
      </c>
      <c r="E62" s="15">
        <v>800</v>
      </c>
      <c r="G62" s="19" t="s">
        <v>401</v>
      </c>
      <c r="H62" s="19" t="s">
        <v>410</v>
      </c>
      <c r="I62" s="19" t="s">
        <v>418</v>
      </c>
      <c r="J62" s="19" t="s">
        <v>402</v>
      </c>
      <c r="K62" s="19" t="s">
        <v>403</v>
      </c>
      <c r="L62" s="19" t="s">
        <v>428</v>
      </c>
      <c r="M62" s="19" t="s">
        <v>429</v>
      </c>
      <c r="N62" s="19"/>
      <c r="O62" s="19" t="s">
        <v>431</v>
      </c>
      <c r="P62" s="19" t="s">
        <v>430</v>
      </c>
      <c r="Q62" s="19" t="s">
        <v>432</v>
      </c>
      <c r="R62" s="19" t="s">
        <v>493</v>
      </c>
      <c r="S62" s="19" t="s">
        <v>357</v>
      </c>
      <c r="T62" s="19"/>
      <c r="U62" s="19" t="s">
        <v>492</v>
      </c>
      <c r="V62" s="30">
        <v>8</v>
      </c>
      <c r="W62" s="19" t="s">
        <v>497</v>
      </c>
      <c r="X62" s="19" t="s">
        <v>498</v>
      </c>
      <c r="Y62" s="19" t="s">
        <v>499</v>
      </c>
      <c r="Z62" s="19"/>
      <c r="AA62" s="19"/>
      <c r="AB62" s="19"/>
      <c r="AC62" s="19"/>
      <c r="AD62" s="19"/>
      <c r="AE62" s="19"/>
      <c r="AF62" s="19" t="s">
        <v>380</v>
      </c>
      <c r="AG62" s="19" t="s">
        <v>353</v>
      </c>
      <c r="AH62" s="19" t="s">
        <v>415</v>
      </c>
      <c r="AI62" s="19" t="s">
        <v>381</v>
      </c>
      <c r="AJ62" s="19" t="s">
        <v>382</v>
      </c>
      <c r="AK62" s="19" t="s">
        <v>539</v>
      </c>
      <c r="AL62" s="19"/>
      <c r="AM62" s="19" t="s">
        <v>354</v>
      </c>
      <c r="AN62" s="19" t="s">
        <v>355</v>
      </c>
      <c r="AO62" s="19" t="s">
        <v>356</v>
      </c>
      <c r="AP62" s="19" t="s">
        <v>530</v>
      </c>
      <c r="AQ62" s="19" t="s">
        <v>531</v>
      </c>
      <c r="AR62" s="19"/>
      <c r="AS62" s="20" t="s">
        <v>500</v>
      </c>
      <c r="AT62" s="20" t="s">
        <v>502</v>
      </c>
      <c r="AU62" s="20"/>
      <c r="AV62" s="20" t="s">
        <v>504</v>
      </c>
      <c r="AW62" s="20"/>
      <c r="AX62" s="19" t="s">
        <v>255</v>
      </c>
    </row>
    <row r="63" spans="1:50" ht="12.75" x14ac:dyDescent="0.2">
      <c r="A63" s="15" t="str">
        <f t="shared" si="0"/>
        <v>20001200400</v>
      </c>
      <c r="B63" s="15" t="str">
        <f t="shared" si="1"/>
        <v>2000 x 1200 x 400</v>
      </c>
      <c r="C63" s="15">
        <v>2000</v>
      </c>
      <c r="D63" s="15">
        <v>1200</v>
      </c>
      <c r="E63" s="15">
        <v>400</v>
      </c>
      <c r="G63" s="19" t="s">
        <v>280</v>
      </c>
      <c r="H63" s="19" t="s">
        <v>410</v>
      </c>
      <c r="I63" s="19" t="s">
        <v>413</v>
      </c>
      <c r="J63" s="19" t="s">
        <v>283</v>
      </c>
      <c r="K63" s="19" t="s">
        <v>284</v>
      </c>
      <c r="L63" s="19"/>
      <c r="M63" s="19"/>
      <c r="N63" s="19"/>
      <c r="O63" s="19" t="s">
        <v>433</v>
      </c>
      <c r="P63" s="19" t="s">
        <v>434</v>
      </c>
      <c r="Q63" s="19" t="s">
        <v>435</v>
      </c>
      <c r="R63" s="19"/>
      <c r="S63" s="19" t="s">
        <v>290</v>
      </c>
      <c r="T63" s="19"/>
      <c r="U63" s="19" t="s">
        <v>494</v>
      </c>
      <c r="V63" s="30">
        <v>10</v>
      </c>
      <c r="W63" s="19" t="s">
        <v>497</v>
      </c>
      <c r="X63" s="19" t="s">
        <v>498</v>
      </c>
      <c r="Y63" s="19" t="s">
        <v>499</v>
      </c>
      <c r="Z63" s="19"/>
      <c r="AA63" s="19"/>
      <c r="AB63" s="19"/>
      <c r="AC63" s="19"/>
      <c r="AD63" s="19"/>
      <c r="AE63" s="19"/>
      <c r="AF63" s="19" t="s">
        <v>243</v>
      </c>
      <c r="AG63" s="19" t="s">
        <v>286</v>
      </c>
      <c r="AH63" s="19" t="s">
        <v>415</v>
      </c>
      <c r="AI63" s="19" t="s">
        <v>246</v>
      </c>
      <c r="AJ63" s="19" t="s">
        <v>247</v>
      </c>
      <c r="AK63" s="19"/>
      <c r="AL63" s="19"/>
      <c r="AM63" s="19" t="s">
        <v>287</v>
      </c>
      <c r="AN63" s="19" t="s">
        <v>288</v>
      </c>
      <c r="AO63" s="19" t="s">
        <v>289</v>
      </c>
      <c r="AP63" s="19" t="s">
        <v>530</v>
      </c>
      <c r="AQ63" s="19" t="s">
        <v>531</v>
      </c>
      <c r="AR63" s="19"/>
      <c r="AS63" s="20" t="s">
        <v>500</v>
      </c>
      <c r="AT63" s="20" t="s">
        <v>502</v>
      </c>
      <c r="AU63" s="20"/>
      <c r="AV63" s="20" t="s">
        <v>504</v>
      </c>
      <c r="AW63" s="20"/>
      <c r="AX63" s="19" t="s">
        <v>255</v>
      </c>
    </row>
    <row r="64" spans="1:50" ht="12.75" x14ac:dyDescent="0.2">
      <c r="A64" s="15" t="str">
        <f t="shared" si="0"/>
        <v>20001200500</v>
      </c>
      <c r="B64" s="15" t="str">
        <f t="shared" si="1"/>
        <v>2000 x 1200 x 500</v>
      </c>
      <c r="C64" s="15">
        <v>2000</v>
      </c>
      <c r="D64" s="15">
        <v>1200</v>
      </c>
      <c r="E64" s="15">
        <v>500</v>
      </c>
      <c r="G64" s="19" t="s">
        <v>291</v>
      </c>
      <c r="H64" s="19" t="s">
        <v>410</v>
      </c>
      <c r="I64" s="19" t="s">
        <v>416</v>
      </c>
      <c r="J64" s="19" t="s">
        <v>292</v>
      </c>
      <c r="K64" s="19" t="s">
        <v>293</v>
      </c>
      <c r="L64" s="19"/>
      <c r="M64" s="19"/>
      <c r="N64" s="19"/>
      <c r="O64" s="19" t="s">
        <v>433</v>
      </c>
      <c r="P64" s="19" t="s">
        <v>434</v>
      </c>
      <c r="Q64" s="19" t="s">
        <v>435</v>
      </c>
      <c r="R64" s="19"/>
      <c r="S64" s="19" t="s">
        <v>290</v>
      </c>
      <c r="T64" s="19"/>
      <c r="U64" s="19" t="s">
        <v>494</v>
      </c>
      <c r="V64" s="30">
        <v>10</v>
      </c>
      <c r="W64" s="19" t="s">
        <v>497</v>
      </c>
      <c r="X64" s="19" t="s">
        <v>498</v>
      </c>
      <c r="Y64" s="19" t="s">
        <v>499</v>
      </c>
      <c r="Z64" s="19"/>
      <c r="AA64" s="19"/>
      <c r="AB64" s="19"/>
      <c r="AC64" s="19"/>
      <c r="AD64" s="19"/>
      <c r="AE64" s="19"/>
      <c r="AF64" s="19" t="s">
        <v>260</v>
      </c>
      <c r="AG64" s="19" t="s">
        <v>286</v>
      </c>
      <c r="AH64" s="19" t="s">
        <v>415</v>
      </c>
      <c r="AI64" s="19" t="s">
        <v>261</v>
      </c>
      <c r="AJ64" s="19" t="s">
        <v>262</v>
      </c>
      <c r="AK64" s="19"/>
      <c r="AL64" s="19"/>
      <c r="AM64" s="19" t="s">
        <v>287</v>
      </c>
      <c r="AN64" s="19" t="s">
        <v>288</v>
      </c>
      <c r="AO64" s="19" t="s">
        <v>289</v>
      </c>
      <c r="AP64" s="19" t="s">
        <v>530</v>
      </c>
      <c r="AQ64" s="19" t="s">
        <v>531</v>
      </c>
      <c r="AR64" s="19"/>
      <c r="AS64" s="20" t="s">
        <v>500</v>
      </c>
      <c r="AT64" s="20" t="s">
        <v>502</v>
      </c>
      <c r="AU64" s="20"/>
      <c r="AV64" s="20" t="s">
        <v>504</v>
      </c>
      <c r="AW64" s="20"/>
      <c r="AX64" s="19" t="s">
        <v>255</v>
      </c>
    </row>
    <row r="65" spans="1:50" ht="12.75" x14ac:dyDescent="0.2">
      <c r="A65" s="15" t="str">
        <f t="shared" si="0"/>
        <v>20001200600</v>
      </c>
      <c r="B65" s="15" t="str">
        <f t="shared" si="1"/>
        <v>2000 x 1200 x 600</v>
      </c>
      <c r="C65" s="15">
        <v>2000</v>
      </c>
      <c r="D65" s="15">
        <v>1200</v>
      </c>
      <c r="E65" s="15">
        <v>600</v>
      </c>
      <c r="G65" s="19" t="s">
        <v>367</v>
      </c>
      <c r="H65" s="19" t="s">
        <v>410</v>
      </c>
      <c r="I65" s="19" t="s">
        <v>417</v>
      </c>
      <c r="J65" s="19" t="s">
        <v>368</v>
      </c>
      <c r="K65" s="19" t="s">
        <v>369</v>
      </c>
      <c r="L65" s="19"/>
      <c r="M65" s="19"/>
      <c r="N65" s="19"/>
      <c r="O65" s="19" t="s">
        <v>433</v>
      </c>
      <c r="P65" s="19" t="s">
        <v>434</v>
      </c>
      <c r="Q65" s="19" t="s">
        <v>435</v>
      </c>
      <c r="R65" s="19"/>
      <c r="S65" s="19" t="s">
        <v>290</v>
      </c>
      <c r="T65" s="19"/>
      <c r="U65" s="19" t="s">
        <v>494</v>
      </c>
      <c r="V65" s="30">
        <v>10</v>
      </c>
      <c r="W65" s="19" t="s">
        <v>497</v>
      </c>
      <c r="X65" s="19" t="s">
        <v>498</v>
      </c>
      <c r="Y65" s="19" t="s">
        <v>499</v>
      </c>
      <c r="Z65" s="19"/>
      <c r="AA65" s="19"/>
      <c r="AB65" s="19"/>
      <c r="AC65" s="19"/>
      <c r="AD65" s="19"/>
      <c r="AE65" s="19"/>
      <c r="AF65" s="19" t="s">
        <v>327</v>
      </c>
      <c r="AG65" s="19" t="s">
        <v>286</v>
      </c>
      <c r="AH65" s="19" t="s">
        <v>415</v>
      </c>
      <c r="AI65" s="19" t="s">
        <v>328</v>
      </c>
      <c r="AJ65" s="19" t="s">
        <v>329</v>
      </c>
      <c r="AK65" s="19"/>
      <c r="AL65" s="19"/>
      <c r="AM65" s="19" t="s">
        <v>287</v>
      </c>
      <c r="AN65" s="19" t="s">
        <v>288</v>
      </c>
      <c r="AO65" s="19" t="s">
        <v>289</v>
      </c>
      <c r="AP65" s="19" t="s">
        <v>530</v>
      </c>
      <c r="AQ65" s="19" t="s">
        <v>531</v>
      </c>
      <c r="AR65" s="19"/>
      <c r="AS65" s="20" t="s">
        <v>500</v>
      </c>
      <c r="AT65" s="20" t="s">
        <v>502</v>
      </c>
      <c r="AU65" s="20"/>
      <c r="AV65" s="20" t="s">
        <v>504</v>
      </c>
      <c r="AW65" s="20"/>
      <c r="AX65" s="19" t="s">
        <v>255</v>
      </c>
    </row>
    <row r="66" spans="1:50" ht="12.75" x14ac:dyDescent="0.2">
      <c r="A66" s="15" t="str">
        <f t="shared" si="0"/>
        <v>20001200800</v>
      </c>
      <c r="B66" s="15" t="str">
        <f t="shared" si="1"/>
        <v>2000 x 1200 x 800</v>
      </c>
      <c r="C66" s="15">
        <v>2000</v>
      </c>
      <c r="D66" s="15">
        <v>1200</v>
      </c>
      <c r="E66" s="15">
        <v>800</v>
      </c>
      <c r="G66" s="19" t="s">
        <v>407</v>
      </c>
      <c r="H66" s="19" t="s">
        <v>410</v>
      </c>
      <c r="I66" s="19" t="s">
        <v>418</v>
      </c>
      <c r="J66" s="19" t="s">
        <v>408</v>
      </c>
      <c r="K66" s="19" t="s">
        <v>409</v>
      </c>
      <c r="L66" s="19"/>
      <c r="M66" s="19"/>
      <c r="N66" s="19"/>
      <c r="O66" s="19" t="s">
        <v>433</v>
      </c>
      <c r="P66" s="19" t="s">
        <v>434</v>
      </c>
      <c r="Q66" s="19" t="s">
        <v>435</v>
      </c>
      <c r="R66" s="19"/>
      <c r="S66" s="19" t="s">
        <v>290</v>
      </c>
      <c r="T66" s="19"/>
      <c r="U66" s="19" t="s">
        <v>494</v>
      </c>
      <c r="V66" s="30">
        <v>10</v>
      </c>
      <c r="W66" s="19" t="s">
        <v>497</v>
      </c>
      <c r="X66" s="19" t="s">
        <v>498</v>
      </c>
      <c r="Y66" s="19" t="s">
        <v>499</v>
      </c>
      <c r="Z66" s="19"/>
      <c r="AA66" s="19"/>
      <c r="AB66" s="19"/>
      <c r="AC66" s="19"/>
      <c r="AD66" s="19"/>
      <c r="AE66" s="19"/>
      <c r="AF66" s="19" t="s">
        <v>380</v>
      </c>
      <c r="AG66" s="19" t="s">
        <v>286</v>
      </c>
      <c r="AH66" s="19" t="s">
        <v>415</v>
      </c>
      <c r="AI66" s="19" t="s">
        <v>381</v>
      </c>
      <c r="AJ66" s="19" t="s">
        <v>382</v>
      </c>
      <c r="AK66" s="19"/>
      <c r="AL66" s="19"/>
      <c r="AM66" s="19" t="s">
        <v>287</v>
      </c>
      <c r="AN66" s="19" t="s">
        <v>288</v>
      </c>
      <c r="AO66" s="19" t="s">
        <v>289</v>
      </c>
      <c r="AP66" s="19" t="s">
        <v>530</v>
      </c>
      <c r="AQ66" s="19" t="s">
        <v>531</v>
      </c>
      <c r="AR66" s="19"/>
      <c r="AS66" s="20" t="s">
        <v>500</v>
      </c>
      <c r="AT66" s="20" t="s">
        <v>502</v>
      </c>
      <c r="AU66" s="20"/>
      <c r="AV66" s="20" t="s">
        <v>504</v>
      </c>
      <c r="AW66" s="20"/>
      <c r="AX66" s="19" t="s">
        <v>255</v>
      </c>
    </row>
    <row r="67" spans="1:50" ht="12.75" x14ac:dyDescent="0.2">
      <c r="A67" s="15" t="str">
        <f t="shared" si="0"/>
        <v>20001400400</v>
      </c>
      <c r="B67" s="15" t="str">
        <f t="shared" si="1"/>
        <v>2000 x 1400 x 400</v>
      </c>
      <c r="C67" s="15">
        <v>2000</v>
      </c>
      <c r="D67" s="15">
        <v>1400</v>
      </c>
      <c r="E67" s="15">
        <v>400</v>
      </c>
      <c r="G67" s="19" t="s">
        <v>436</v>
      </c>
      <c r="H67" s="19" t="s">
        <v>410</v>
      </c>
      <c r="I67" s="19" t="s">
        <v>413</v>
      </c>
      <c r="J67" s="19" t="s">
        <v>439</v>
      </c>
      <c r="K67" s="19" t="s">
        <v>440</v>
      </c>
      <c r="L67" s="19"/>
      <c r="M67" s="19"/>
      <c r="N67" s="19"/>
      <c r="O67" s="19" t="s">
        <v>437</v>
      </c>
      <c r="P67" s="19" t="s">
        <v>438</v>
      </c>
      <c r="Q67" s="19" t="s">
        <v>441</v>
      </c>
      <c r="R67" s="19"/>
      <c r="S67" s="19" t="s">
        <v>446</v>
      </c>
      <c r="T67" s="19"/>
      <c r="U67" s="19"/>
      <c r="V67" s="30"/>
      <c r="W67" s="19"/>
      <c r="X67" s="19"/>
      <c r="Y67" s="19"/>
      <c r="Z67" s="19"/>
      <c r="AA67" s="19"/>
      <c r="AB67" s="19"/>
      <c r="AC67" s="19"/>
      <c r="AD67" s="19"/>
      <c r="AE67" s="19"/>
      <c r="AF67" s="19" t="s">
        <v>243</v>
      </c>
      <c r="AG67" s="19" t="s">
        <v>442</v>
      </c>
      <c r="AH67" s="19" t="s">
        <v>415</v>
      </c>
      <c r="AI67" s="19" t="s">
        <v>246</v>
      </c>
      <c r="AJ67" s="19" t="s">
        <v>247</v>
      </c>
      <c r="AK67" s="19"/>
      <c r="AL67" s="19"/>
      <c r="AM67" s="19" t="s">
        <v>443</v>
      </c>
      <c r="AN67" s="19" t="s">
        <v>444</v>
      </c>
      <c r="AO67" s="19" t="s">
        <v>445</v>
      </c>
      <c r="AP67" s="19" t="s">
        <v>530</v>
      </c>
      <c r="AQ67" s="19" t="s">
        <v>531</v>
      </c>
      <c r="AR67" s="19"/>
      <c r="AS67" s="20" t="s">
        <v>500</v>
      </c>
      <c r="AT67" s="20" t="s">
        <v>502</v>
      </c>
      <c r="AU67" s="20"/>
      <c r="AV67" s="20" t="s">
        <v>504</v>
      </c>
      <c r="AW67" s="20"/>
      <c r="AX67" s="19" t="s">
        <v>255</v>
      </c>
    </row>
    <row r="68" spans="1:50" ht="12.75" x14ac:dyDescent="0.2">
      <c r="A68" s="15" t="str">
        <f t="shared" si="0"/>
        <v>20001400500</v>
      </c>
      <c r="B68" s="15" t="str">
        <f t="shared" si="1"/>
        <v>2000 x 1400 x 500</v>
      </c>
      <c r="C68" s="15">
        <v>2000</v>
      </c>
      <c r="D68" s="15">
        <v>1400</v>
      </c>
      <c r="E68" s="15">
        <v>500</v>
      </c>
      <c r="G68" s="19" t="s">
        <v>447</v>
      </c>
      <c r="H68" s="19" t="s">
        <v>410</v>
      </c>
      <c r="I68" s="19" t="s">
        <v>416</v>
      </c>
      <c r="J68" s="19" t="s">
        <v>448</v>
      </c>
      <c r="K68" s="19" t="s">
        <v>449</v>
      </c>
      <c r="L68" s="19"/>
      <c r="M68" s="19"/>
      <c r="N68" s="19"/>
      <c r="O68" s="19" t="s">
        <v>437</v>
      </c>
      <c r="P68" s="19" t="s">
        <v>438</v>
      </c>
      <c r="Q68" s="19" t="s">
        <v>441</v>
      </c>
      <c r="R68" s="19"/>
      <c r="S68" s="19" t="s">
        <v>446</v>
      </c>
      <c r="T68" s="19"/>
      <c r="U68" s="19"/>
      <c r="V68" s="30"/>
      <c r="W68" s="19"/>
      <c r="X68" s="19"/>
      <c r="Y68" s="19"/>
      <c r="Z68" s="19"/>
      <c r="AA68" s="19"/>
      <c r="AB68" s="19"/>
      <c r="AC68" s="19"/>
      <c r="AD68" s="19"/>
      <c r="AE68" s="19"/>
      <c r="AF68" s="19" t="s">
        <v>260</v>
      </c>
      <c r="AG68" s="19" t="s">
        <v>442</v>
      </c>
      <c r="AH68" s="19" t="s">
        <v>415</v>
      </c>
      <c r="AI68" s="19" t="s">
        <v>261</v>
      </c>
      <c r="AJ68" s="19" t="s">
        <v>262</v>
      </c>
      <c r="AK68" s="19"/>
      <c r="AL68" s="19"/>
      <c r="AM68" s="19" t="s">
        <v>443</v>
      </c>
      <c r="AN68" s="19" t="s">
        <v>444</v>
      </c>
      <c r="AO68" s="19" t="s">
        <v>445</v>
      </c>
      <c r="AP68" s="19" t="s">
        <v>530</v>
      </c>
      <c r="AQ68" s="19" t="s">
        <v>531</v>
      </c>
      <c r="AR68" s="19"/>
      <c r="AS68" s="20" t="s">
        <v>500</v>
      </c>
      <c r="AT68" s="20" t="s">
        <v>502</v>
      </c>
      <c r="AU68" s="20"/>
      <c r="AV68" s="20" t="s">
        <v>504</v>
      </c>
      <c r="AW68" s="20"/>
      <c r="AX68" s="19" t="s">
        <v>255</v>
      </c>
    </row>
    <row r="69" spans="1:50" ht="12.75" x14ac:dyDescent="0.2">
      <c r="A69" s="15" t="str">
        <f t="shared" ref="A69:A132" si="2">C69&amp;D69&amp;E69</f>
        <v>20001400600</v>
      </c>
      <c r="B69" s="15" t="str">
        <f t="shared" ref="B69:B132" si="3">C69&amp;" x "&amp;D69&amp;" x "&amp;E69</f>
        <v>2000 x 1400 x 600</v>
      </c>
      <c r="C69" s="15">
        <v>2000</v>
      </c>
      <c r="D69" s="15">
        <v>1400</v>
      </c>
      <c r="E69" s="15">
        <v>600</v>
      </c>
      <c r="G69" s="19" t="s">
        <v>450</v>
      </c>
      <c r="H69" s="19" t="s">
        <v>410</v>
      </c>
      <c r="I69" s="19" t="s">
        <v>417</v>
      </c>
      <c r="J69" s="19" t="s">
        <v>451</v>
      </c>
      <c r="K69" s="19" t="s">
        <v>452</v>
      </c>
      <c r="L69" s="19"/>
      <c r="M69" s="19"/>
      <c r="N69" s="19"/>
      <c r="O69" s="19" t="s">
        <v>437</v>
      </c>
      <c r="P69" s="19" t="s">
        <v>438</v>
      </c>
      <c r="Q69" s="19" t="s">
        <v>441</v>
      </c>
      <c r="R69" s="19"/>
      <c r="S69" s="19" t="s">
        <v>446</v>
      </c>
      <c r="T69" s="19"/>
      <c r="U69" s="19"/>
      <c r="V69" s="30"/>
      <c r="W69" s="19"/>
      <c r="X69" s="19"/>
      <c r="Y69" s="19"/>
      <c r="Z69" s="19"/>
      <c r="AA69" s="19"/>
      <c r="AB69" s="19"/>
      <c r="AC69" s="19"/>
      <c r="AD69" s="19"/>
      <c r="AE69" s="19"/>
      <c r="AF69" s="19" t="s">
        <v>327</v>
      </c>
      <c r="AG69" s="19" t="s">
        <v>442</v>
      </c>
      <c r="AH69" s="19" t="s">
        <v>415</v>
      </c>
      <c r="AI69" s="19" t="s">
        <v>328</v>
      </c>
      <c r="AJ69" s="19" t="s">
        <v>329</v>
      </c>
      <c r="AK69" s="19"/>
      <c r="AL69" s="19"/>
      <c r="AM69" s="19" t="s">
        <v>443</v>
      </c>
      <c r="AN69" s="19" t="s">
        <v>444</v>
      </c>
      <c r="AO69" s="19" t="s">
        <v>445</v>
      </c>
      <c r="AP69" s="19" t="s">
        <v>530</v>
      </c>
      <c r="AQ69" s="19" t="s">
        <v>531</v>
      </c>
      <c r="AR69" s="19"/>
      <c r="AS69" s="20" t="s">
        <v>500</v>
      </c>
      <c r="AT69" s="20" t="s">
        <v>502</v>
      </c>
      <c r="AU69" s="20"/>
      <c r="AV69" s="20" t="s">
        <v>504</v>
      </c>
      <c r="AW69" s="20"/>
      <c r="AX69" s="19" t="s">
        <v>255</v>
      </c>
    </row>
    <row r="70" spans="1:50" ht="12.75" x14ac:dyDescent="0.2">
      <c r="A70" s="15" t="str">
        <f t="shared" si="2"/>
        <v>20001400800</v>
      </c>
      <c r="B70" s="15" t="str">
        <f t="shared" si="3"/>
        <v>2000 x 1400 x 800</v>
      </c>
      <c r="C70" s="15">
        <v>2000</v>
      </c>
      <c r="D70" s="15">
        <v>1400</v>
      </c>
      <c r="E70" s="15">
        <v>800</v>
      </c>
      <c r="G70" s="19" t="s">
        <v>453</v>
      </c>
      <c r="H70" s="19" t="s">
        <v>410</v>
      </c>
      <c r="I70" s="19" t="s">
        <v>418</v>
      </c>
      <c r="J70" s="19" t="s">
        <v>454</v>
      </c>
      <c r="K70" s="19" t="s">
        <v>455</v>
      </c>
      <c r="L70" s="19"/>
      <c r="M70" s="19"/>
      <c r="N70" s="19"/>
      <c r="O70" s="19" t="s">
        <v>437</v>
      </c>
      <c r="P70" s="19" t="s">
        <v>438</v>
      </c>
      <c r="Q70" s="19" t="s">
        <v>441</v>
      </c>
      <c r="R70" s="19"/>
      <c r="S70" s="19" t="s">
        <v>446</v>
      </c>
      <c r="T70" s="19"/>
      <c r="U70" s="19"/>
      <c r="V70" s="30"/>
      <c r="W70" s="19"/>
      <c r="X70" s="19"/>
      <c r="Y70" s="19"/>
      <c r="Z70" s="19"/>
      <c r="AA70" s="19"/>
      <c r="AB70" s="19"/>
      <c r="AC70" s="19"/>
      <c r="AD70" s="19"/>
      <c r="AE70" s="19"/>
      <c r="AF70" s="19" t="s">
        <v>380</v>
      </c>
      <c r="AG70" s="19" t="s">
        <v>442</v>
      </c>
      <c r="AH70" s="19" t="s">
        <v>415</v>
      </c>
      <c r="AI70" s="19" t="s">
        <v>381</v>
      </c>
      <c r="AJ70" s="19" t="s">
        <v>382</v>
      </c>
      <c r="AK70" s="19"/>
      <c r="AL70" s="19"/>
      <c r="AM70" s="19" t="s">
        <v>443</v>
      </c>
      <c r="AN70" s="19" t="s">
        <v>444</v>
      </c>
      <c r="AO70" s="19" t="s">
        <v>445</v>
      </c>
      <c r="AP70" s="19" t="s">
        <v>530</v>
      </c>
      <c r="AQ70" s="19" t="s">
        <v>531</v>
      </c>
      <c r="AR70" s="19"/>
      <c r="AS70" s="20" t="s">
        <v>500</v>
      </c>
      <c r="AT70" s="20" t="s">
        <v>502</v>
      </c>
      <c r="AU70" s="20"/>
      <c r="AV70" s="20" t="s">
        <v>504</v>
      </c>
      <c r="AW70" s="20"/>
      <c r="AX70" s="19" t="s">
        <v>255</v>
      </c>
    </row>
    <row r="71" spans="1:50" ht="12.75" x14ac:dyDescent="0.2">
      <c r="A71" s="15" t="str">
        <f t="shared" si="2"/>
        <v>20001600400</v>
      </c>
      <c r="B71" s="15" t="str">
        <f t="shared" si="3"/>
        <v>2000 x 1600 x 400</v>
      </c>
      <c r="C71" s="15">
        <v>2000</v>
      </c>
      <c r="D71" s="15">
        <v>1600</v>
      </c>
      <c r="E71" s="15">
        <v>400</v>
      </c>
      <c r="G71" s="19" t="s">
        <v>294</v>
      </c>
      <c r="H71" s="19" t="s">
        <v>410</v>
      </c>
      <c r="I71" s="19" t="s">
        <v>413</v>
      </c>
      <c r="J71" s="19" t="s">
        <v>297</v>
      </c>
      <c r="K71" s="19" t="s">
        <v>298</v>
      </c>
      <c r="L71" s="19"/>
      <c r="M71" s="19"/>
      <c r="N71" s="19"/>
      <c r="O71" s="19" t="s">
        <v>456</v>
      </c>
      <c r="P71" s="19" t="s">
        <v>457</v>
      </c>
      <c r="Q71" s="19" t="s">
        <v>458</v>
      </c>
      <c r="R71" s="19"/>
      <c r="S71" s="19" t="s">
        <v>304</v>
      </c>
      <c r="T71" s="19"/>
      <c r="U71" s="19"/>
      <c r="V71" s="30"/>
      <c r="W71" s="19"/>
      <c r="X71" s="19"/>
      <c r="Y71" s="19"/>
      <c r="Z71" s="19"/>
      <c r="AA71" s="19"/>
      <c r="AB71" s="19"/>
      <c r="AC71" s="19"/>
      <c r="AD71" s="19"/>
      <c r="AE71" s="19"/>
      <c r="AF71" s="19" t="s">
        <v>243</v>
      </c>
      <c r="AG71" s="19" t="s">
        <v>300</v>
      </c>
      <c r="AH71" s="19" t="s">
        <v>415</v>
      </c>
      <c r="AI71" s="19" t="s">
        <v>246</v>
      </c>
      <c r="AJ71" s="19" t="s">
        <v>247</v>
      </c>
      <c r="AK71" s="19"/>
      <c r="AL71" s="19"/>
      <c r="AM71" s="19" t="s">
        <v>301</v>
      </c>
      <c r="AN71" s="19" t="s">
        <v>302</v>
      </c>
      <c r="AO71" s="19" t="s">
        <v>303</v>
      </c>
      <c r="AP71" s="19" t="s">
        <v>530</v>
      </c>
      <c r="AQ71" s="19" t="s">
        <v>531</v>
      </c>
      <c r="AR71" s="19"/>
      <c r="AS71" s="20" t="s">
        <v>500</v>
      </c>
      <c r="AT71" s="20" t="s">
        <v>502</v>
      </c>
      <c r="AU71" s="20"/>
      <c r="AV71" s="20" t="s">
        <v>504</v>
      </c>
      <c r="AW71" s="20"/>
      <c r="AX71" s="19" t="s">
        <v>255</v>
      </c>
    </row>
    <row r="72" spans="1:50" ht="12.75" x14ac:dyDescent="0.2">
      <c r="A72" s="15" t="str">
        <f t="shared" si="2"/>
        <v>20001600500</v>
      </c>
      <c r="B72" s="15" t="str">
        <f t="shared" si="3"/>
        <v>2000 x 1600 x 500</v>
      </c>
      <c r="C72" s="15">
        <v>2000</v>
      </c>
      <c r="D72" s="15">
        <v>1600</v>
      </c>
      <c r="E72" s="15">
        <v>500</v>
      </c>
      <c r="G72" s="19" t="s">
        <v>305</v>
      </c>
      <c r="H72" s="19" t="s">
        <v>410</v>
      </c>
      <c r="I72" s="19" t="s">
        <v>416</v>
      </c>
      <c r="J72" s="19" t="s">
        <v>306</v>
      </c>
      <c r="K72" s="19" t="s">
        <v>307</v>
      </c>
      <c r="L72" s="19"/>
      <c r="M72" s="19"/>
      <c r="N72" s="19"/>
      <c r="O72" s="19" t="s">
        <v>456</v>
      </c>
      <c r="P72" s="19" t="s">
        <v>457</v>
      </c>
      <c r="Q72" s="19" t="s">
        <v>458</v>
      </c>
      <c r="R72" s="19"/>
      <c r="S72" s="19" t="s">
        <v>304</v>
      </c>
      <c r="T72" s="19"/>
      <c r="U72" s="19"/>
      <c r="V72" s="30"/>
      <c r="W72" s="19"/>
      <c r="X72" s="19"/>
      <c r="Y72" s="19"/>
      <c r="Z72" s="19"/>
      <c r="AA72" s="19"/>
      <c r="AB72" s="19"/>
      <c r="AC72" s="19"/>
      <c r="AD72" s="19"/>
      <c r="AE72" s="19"/>
      <c r="AF72" s="19" t="s">
        <v>260</v>
      </c>
      <c r="AG72" s="19" t="s">
        <v>300</v>
      </c>
      <c r="AH72" s="19" t="s">
        <v>415</v>
      </c>
      <c r="AI72" s="19" t="s">
        <v>261</v>
      </c>
      <c r="AJ72" s="19" t="s">
        <v>262</v>
      </c>
      <c r="AK72" s="19"/>
      <c r="AL72" s="19"/>
      <c r="AM72" s="19" t="s">
        <v>301</v>
      </c>
      <c r="AN72" s="19" t="s">
        <v>302</v>
      </c>
      <c r="AO72" s="19" t="s">
        <v>303</v>
      </c>
      <c r="AP72" s="19" t="s">
        <v>530</v>
      </c>
      <c r="AQ72" s="19" t="s">
        <v>531</v>
      </c>
      <c r="AR72" s="19"/>
      <c r="AS72" s="20" t="s">
        <v>500</v>
      </c>
      <c r="AT72" s="20" t="s">
        <v>502</v>
      </c>
      <c r="AU72" s="20"/>
      <c r="AV72" s="20" t="s">
        <v>504</v>
      </c>
      <c r="AW72" s="20"/>
      <c r="AX72" s="19" t="s">
        <v>255</v>
      </c>
    </row>
    <row r="73" spans="1:50" ht="12.75" x14ac:dyDescent="0.2">
      <c r="A73" s="15" t="str">
        <f t="shared" si="2"/>
        <v>20001600600</v>
      </c>
      <c r="B73" s="15" t="str">
        <f t="shared" si="3"/>
        <v>2000 x 1600 x 600</v>
      </c>
      <c r="C73" s="15">
        <v>2000</v>
      </c>
      <c r="D73" s="15">
        <v>1600</v>
      </c>
      <c r="E73" s="15">
        <v>600</v>
      </c>
      <c r="G73" s="19" t="s">
        <v>459</v>
      </c>
      <c r="H73" s="19" t="s">
        <v>410</v>
      </c>
      <c r="I73" s="19" t="s">
        <v>417</v>
      </c>
      <c r="J73" s="19" t="s">
        <v>460</v>
      </c>
      <c r="K73" s="19" t="s">
        <v>461</v>
      </c>
      <c r="L73" s="19"/>
      <c r="M73" s="19"/>
      <c r="N73" s="19"/>
      <c r="O73" s="19" t="s">
        <v>456</v>
      </c>
      <c r="P73" s="19" t="s">
        <v>457</v>
      </c>
      <c r="Q73" s="19" t="s">
        <v>458</v>
      </c>
      <c r="R73" s="19"/>
      <c r="S73" s="19" t="s">
        <v>304</v>
      </c>
      <c r="T73" s="19"/>
      <c r="U73" s="19"/>
      <c r="V73" s="30"/>
      <c r="W73" s="19"/>
      <c r="X73" s="19"/>
      <c r="Y73" s="19"/>
      <c r="Z73" s="19"/>
      <c r="AA73" s="19"/>
      <c r="AB73" s="19"/>
      <c r="AC73" s="19"/>
      <c r="AD73" s="19"/>
      <c r="AE73" s="19"/>
      <c r="AF73" s="19" t="s">
        <v>327</v>
      </c>
      <c r="AG73" s="19" t="s">
        <v>300</v>
      </c>
      <c r="AH73" s="19" t="s">
        <v>415</v>
      </c>
      <c r="AI73" s="19" t="s">
        <v>328</v>
      </c>
      <c r="AJ73" s="19" t="s">
        <v>329</v>
      </c>
      <c r="AK73" s="19"/>
      <c r="AL73" s="19"/>
      <c r="AM73" s="19" t="s">
        <v>301</v>
      </c>
      <c r="AN73" s="19" t="s">
        <v>302</v>
      </c>
      <c r="AO73" s="19" t="s">
        <v>303</v>
      </c>
      <c r="AP73" s="19" t="s">
        <v>530</v>
      </c>
      <c r="AQ73" s="19" t="s">
        <v>531</v>
      </c>
      <c r="AR73" s="19"/>
      <c r="AS73" s="20" t="s">
        <v>500</v>
      </c>
      <c r="AT73" s="20" t="s">
        <v>502</v>
      </c>
      <c r="AU73" s="20"/>
      <c r="AV73" s="20" t="s">
        <v>504</v>
      </c>
      <c r="AW73" s="20"/>
      <c r="AX73" s="19" t="s">
        <v>255</v>
      </c>
    </row>
    <row r="74" spans="1:50" ht="12.75" x14ac:dyDescent="0.2">
      <c r="A74" s="15" t="str">
        <f t="shared" si="2"/>
        <v>20001600800</v>
      </c>
      <c r="B74" s="15" t="str">
        <f t="shared" si="3"/>
        <v>2000 x 1600 x 800</v>
      </c>
      <c r="C74" s="15">
        <v>2000</v>
      </c>
      <c r="D74" s="15">
        <v>1600</v>
      </c>
      <c r="E74" s="15">
        <v>800</v>
      </c>
      <c r="G74" s="19" t="s">
        <v>462</v>
      </c>
      <c r="H74" s="19" t="s">
        <v>410</v>
      </c>
      <c r="I74" s="19" t="s">
        <v>418</v>
      </c>
      <c r="J74" s="19" t="s">
        <v>463</v>
      </c>
      <c r="K74" s="19" t="s">
        <v>464</v>
      </c>
      <c r="L74" s="19"/>
      <c r="M74" s="19"/>
      <c r="N74" s="19"/>
      <c r="O74" s="19" t="s">
        <v>456</v>
      </c>
      <c r="P74" s="19" t="s">
        <v>457</v>
      </c>
      <c r="Q74" s="19" t="s">
        <v>458</v>
      </c>
      <c r="R74" s="19"/>
      <c r="S74" s="19" t="s">
        <v>304</v>
      </c>
      <c r="T74" s="19"/>
      <c r="U74" s="19"/>
      <c r="V74" s="30"/>
      <c r="W74" s="19"/>
      <c r="X74" s="19"/>
      <c r="Y74" s="19"/>
      <c r="Z74" s="19"/>
      <c r="AA74" s="19"/>
      <c r="AB74" s="19"/>
      <c r="AC74" s="19"/>
      <c r="AD74" s="19"/>
      <c r="AE74" s="19"/>
      <c r="AF74" s="19" t="s">
        <v>380</v>
      </c>
      <c r="AG74" s="19" t="s">
        <v>300</v>
      </c>
      <c r="AH74" s="19" t="s">
        <v>415</v>
      </c>
      <c r="AI74" s="19" t="s">
        <v>381</v>
      </c>
      <c r="AJ74" s="19" t="s">
        <v>382</v>
      </c>
      <c r="AK74" s="19"/>
      <c r="AL74" s="19"/>
      <c r="AM74" s="19" t="s">
        <v>301</v>
      </c>
      <c r="AN74" s="19" t="s">
        <v>302</v>
      </c>
      <c r="AO74" s="19" t="s">
        <v>303</v>
      </c>
      <c r="AP74" s="19" t="s">
        <v>530</v>
      </c>
      <c r="AQ74" s="19" t="s">
        <v>531</v>
      </c>
      <c r="AR74" s="19"/>
      <c r="AS74" s="20" t="s">
        <v>500</v>
      </c>
      <c r="AT74" s="20" t="s">
        <v>502</v>
      </c>
      <c r="AU74" s="20"/>
      <c r="AV74" s="20" t="s">
        <v>504</v>
      </c>
      <c r="AW74" s="20"/>
      <c r="AX74" s="19" t="s">
        <v>255</v>
      </c>
    </row>
    <row r="75" spans="1:50" ht="12.75" x14ac:dyDescent="0.2">
      <c r="A75" s="15" t="str">
        <f t="shared" si="2"/>
        <v>2200400500</v>
      </c>
      <c r="B75" s="15" t="str">
        <f t="shared" si="3"/>
        <v>2200 x 400 x 500</v>
      </c>
      <c r="C75" s="15">
        <v>2200</v>
      </c>
      <c r="D75" s="15">
        <v>400</v>
      </c>
      <c r="E75" s="15">
        <v>500</v>
      </c>
      <c r="G75" s="19" t="s">
        <v>321</v>
      </c>
      <c r="H75" s="19" t="s">
        <v>465</v>
      </c>
      <c r="I75" s="19" t="s">
        <v>468</v>
      </c>
      <c r="J75" s="19" t="s">
        <v>322</v>
      </c>
      <c r="K75" s="19" t="s">
        <v>323</v>
      </c>
      <c r="L75" s="19" t="s">
        <v>466</v>
      </c>
      <c r="M75" s="19"/>
      <c r="N75" s="19"/>
      <c r="O75" s="19"/>
      <c r="P75" s="19" t="s">
        <v>467</v>
      </c>
      <c r="Q75" s="19" t="s">
        <v>469</v>
      </c>
      <c r="R75" s="19"/>
      <c r="S75" s="19" t="s">
        <v>320</v>
      </c>
      <c r="T75" s="19"/>
      <c r="U75" s="19"/>
      <c r="V75" s="30"/>
      <c r="W75" s="19"/>
      <c r="X75" s="19"/>
      <c r="Y75" s="19"/>
      <c r="Z75" s="19"/>
      <c r="AA75" s="19"/>
      <c r="AB75" s="19"/>
      <c r="AC75" s="19"/>
      <c r="AD75" s="19"/>
      <c r="AE75" s="19"/>
      <c r="AF75" s="19" t="s">
        <v>260</v>
      </c>
      <c r="AG75" s="19" t="s">
        <v>316</v>
      </c>
      <c r="AH75" s="19" t="s">
        <v>470</v>
      </c>
      <c r="AI75" s="19" t="s">
        <v>261</v>
      </c>
      <c r="AJ75" s="19" t="s">
        <v>262</v>
      </c>
      <c r="AK75" s="19"/>
      <c r="AL75" s="19"/>
      <c r="AM75" s="19" t="s">
        <v>318</v>
      </c>
      <c r="AN75" s="19" t="s">
        <v>319</v>
      </c>
      <c r="AO75" s="19"/>
      <c r="AP75" s="19"/>
      <c r="AQ75" s="19"/>
      <c r="AR75" s="19"/>
      <c r="AS75" s="20" t="s">
        <v>500</v>
      </c>
      <c r="AT75" s="19" t="s">
        <v>525</v>
      </c>
      <c r="AU75" s="19"/>
      <c r="AV75" s="20" t="s">
        <v>504</v>
      </c>
      <c r="AW75" s="20"/>
      <c r="AX75" s="19" t="s">
        <v>255</v>
      </c>
    </row>
    <row r="76" spans="1:50" ht="12.75" x14ac:dyDescent="0.2">
      <c r="A76" s="15" t="str">
        <f t="shared" si="2"/>
        <v>2200400600</v>
      </c>
      <c r="B76" s="15" t="str">
        <f t="shared" si="3"/>
        <v>2200 x 400 x 600</v>
      </c>
      <c r="C76" s="15">
        <v>2200</v>
      </c>
      <c r="D76" s="15">
        <v>400</v>
      </c>
      <c r="E76" s="15">
        <v>600</v>
      </c>
      <c r="G76" s="19" t="s">
        <v>325</v>
      </c>
      <c r="H76" s="19" t="s">
        <v>465</v>
      </c>
      <c r="I76" s="19" t="s">
        <v>471</v>
      </c>
      <c r="J76" s="19" t="s">
        <v>239</v>
      </c>
      <c r="K76" s="19" t="s">
        <v>240</v>
      </c>
      <c r="L76" s="19" t="s">
        <v>466</v>
      </c>
      <c r="M76" s="19"/>
      <c r="N76" s="19"/>
      <c r="O76" s="19"/>
      <c r="P76" s="19" t="s">
        <v>467</v>
      </c>
      <c r="Q76" s="19" t="s">
        <v>469</v>
      </c>
      <c r="R76" s="19"/>
      <c r="S76" s="19" t="s">
        <v>320</v>
      </c>
      <c r="T76" s="19"/>
      <c r="U76" s="19"/>
      <c r="V76" s="30"/>
      <c r="W76" s="19"/>
      <c r="X76" s="19"/>
      <c r="Y76" s="19"/>
      <c r="Z76" s="19"/>
      <c r="AA76" s="19"/>
      <c r="AB76" s="19"/>
      <c r="AC76" s="19"/>
      <c r="AD76" s="19"/>
      <c r="AE76" s="19"/>
      <c r="AF76" s="19" t="s">
        <v>327</v>
      </c>
      <c r="AG76" s="19" t="s">
        <v>316</v>
      </c>
      <c r="AH76" s="19" t="s">
        <v>470</v>
      </c>
      <c r="AI76" s="19" t="s">
        <v>328</v>
      </c>
      <c r="AJ76" s="19" t="s">
        <v>329</v>
      </c>
      <c r="AK76" s="19"/>
      <c r="AL76" s="19"/>
      <c r="AM76" s="19" t="s">
        <v>318</v>
      </c>
      <c r="AN76" s="19" t="s">
        <v>319</v>
      </c>
      <c r="AO76" s="19"/>
      <c r="AP76" s="19"/>
      <c r="AQ76" s="19"/>
      <c r="AR76" s="19"/>
      <c r="AS76" s="20" t="s">
        <v>500</v>
      </c>
      <c r="AT76" s="19" t="s">
        <v>525</v>
      </c>
      <c r="AU76" s="19"/>
      <c r="AV76" s="20" t="s">
        <v>504</v>
      </c>
      <c r="AW76" s="20"/>
      <c r="AX76" s="19" t="s">
        <v>255</v>
      </c>
    </row>
    <row r="77" spans="1:50" ht="12.75" x14ac:dyDescent="0.2">
      <c r="A77" s="15" t="str">
        <f t="shared" si="2"/>
        <v>2200400800</v>
      </c>
      <c r="B77" s="15" t="str">
        <f t="shared" si="3"/>
        <v>2200 x 400 x 800</v>
      </c>
      <c r="C77" s="15">
        <v>2200</v>
      </c>
      <c r="D77" s="15">
        <v>400</v>
      </c>
      <c r="E77" s="15">
        <v>800</v>
      </c>
      <c r="G77" s="19" t="s">
        <v>378</v>
      </c>
      <c r="H77" s="19" t="s">
        <v>465</v>
      </c>
      <c r="I77" s="19" t="s">
        <v>472</v>
      </c>
      <c r="J77" s="19" t="s">
        <v>268</v>
      </c>
      <c r="K77" s="19" t="s">
        <v>269</v>
      </c>
      <c r="L77" s="19" t="s">
        <v>466</v>
      </c>
      <c r="M77" s="19"/>
      <c r="N77" s="19"/>
      <c r="O77" s="19"/>
      <c r="P77" s="19" t="s">
        <v>467</v>
      </c>
      <c r="Q77" s="19" t="s">
        <v>469</v>
      </c>
      <c r="R77" s="19"/>
      <c r="S77" s="19" t="s">
        <v>320</v>
      </c>
      <c r="T77" s="19"/>
      <c r="U77" s="19"/>
      <c r="V77" s="30"/>
      <c r="W77" s="19"/>
      <c r="X77" s="19"/>
      <c r="Y77" s="19"/>
      <c r="Z77" s="19"/>
      <c r="AA77" s="19"/>
      <c r="AB77" s="19"/>
      <c r="AC77" s="19"/>
      <c r="AD77" s="19"/>
      <c r="AE77" s="19"/>
      <c r="AF77" s="19" t="s">
        <v>380</v>
      </c>
      <c r="AG77" s="19" t="s">
        <v>316</v>
      </c>
      <c r="AH77" s="19" t="s">
        <v>470</v>
      </c>
      <c r="AI77" s="19" t="s">
        <v>381</v>
      </c>
      <c r="AJ77" s="19" t="s">
        <v>382</v>
      </c>
      <c r="AK77" s="19"/>
      <c r="AL77" s="19"/>
      <c r="AM77" s="19" t="s">
        <v>318</v>
      </c>
      <c r="AN77" s="19" t="s">
        <v>319</v>
      </c>
      <c r="AO77" s="19"/>
      <c r="AP77" s="19"/>
      <c r="AQ77" s="19"/>
      <c r="AR77" s="19"/>
      <c r="AS77" s="20" t="s">
        <v>500</v>
      </c>
      <c r="AT77" s="19" t="s">
        <v>525</v>
      </c>
      <c r="AU77" s="19"/>
      <c r="AV77" s="20" t="s">
        <v>504</v>
      </c>
      <c r="AW77" s="20"/>
      <c r="AX77" s="19" t="s">
        <v>255</v>
      </c>
    </row>
    <row r="78" spans="1:50" ht="12.75" x14ac:dyDescent="0.2">
      <c r="A78" s="15" t="str">
        <f t="shared" si="2"/>
        <v>2200600500</v>
      </c>
      <c r="B78" s="15" t="str">
        <f t="shared" si="3"/>
        <v>2200 x 600 x 500</v>
      </c>
      <c r="C78" s="15">
        <v>2200</v>
      </c>
      <c r="D78" s="15">
        <v>600</v>
      </c>
      <c r="E78" s="15">
        <v>500</v>
      </c>
      <c r="G78" s="19" t="s">
        <v>256</v>
      </c>
      <c r="H78" s="19" t="s">
        <v>465</v>
      </c>
      <c r="I78" s="19" t="s">
        <v>468</v>
      </c>
      <c r="J78" s="19" t="s">
        <v>257</v>
      </c>
      <c r="K78" s="19" t="s">
        <v>258</v>
      </c>
      <c r="L78" s="19" t="s">
        <v>473</v>
      </c>
      <c r="M78" s="19" t="s">
        <v>474</v>
      </c>
      <c r="N78" s="19"/>
      <c r="O78" s="19"/>
      <c r="P78" s="19" t="s">
        <v>475</v>
      </c>
      <c r="Q78" s="19" t="s">
        <v>476</v>
      </c>
      <c r="R78" s="19" t="s">
        <v>254</v>
      </c>
      <c r="S78" s="19" t="s">
        <v>251</v>
      </c>
      <c r="T78" s="19" t="s">
        <v>535</v>
      </c>
      <c r="U78" s="19" t="s">
        <v>490</v>
      </c>
      <c r="V78" s="30">
        <v>4</v>
      </c>
      <c r="W78" s="19" t="s">
        <v>497</v>
      </c>
      <c r="X78" s="19" t="s">
        <v>498</v>
      </c>
      <c r="Y78" s="19" t="s">
        <v>499</v>
      </c>
      <c r="Z78" s="19"/>
      <c r="AA78" s="19"/>
      <c r="AB78" s="19"/>
      <c r="AC78" s="19"/>
      <c r="AD78" s="19"/>
      <c r="AE78" s="19"/>
      <c r="AF78" s="19" t="s">
        <v>260</v>
      </c>
      <c r="AG78" s="19" t="s">
        <v>244</v>
      </c>
      <c r="AH78" s="19" t="s">
        <v>470</v>
      </c>
      <c r="AI78" s="19" t="s">
        <v>261</v>
      </c>
      <c r="AJ78" s="19" t="s">
        <v>262</v>
      </c>
      <c r="AK78" s="19" t="s">
        <v>537</v>
      </c>
      <c r="AL78" s="19"/>
      <c r="AM78" s="19" t="s">
        <v>248</v>
      </c>
      <c r="AN78" s="19" t="s">
        <v>249</v>
      </c>
      <c r="AO78" s="19" t="s">
        <v>250</v>
      </c>
      <c r="AP78" s="19" t="s">
        <v>533</v>
      </c>
      <c r="AQ78" s="19" t="s">
        <v>532</v>
      </c>
      <c r="AR78" s="19"/>
      <c r="AS78" s="20" t="s">
        <v>500</v>
      </c>
      <c r="AT78" s="19" t="s">
        <v>525</v>
      </c>
      <c r="AU78" s="19"/>
      <c r="AV78" s="20" t="s">
        <v>504</v>
      </c>
      <c r="AW78" s="20"/>
      <c r="AX78" s="19" t="s">
        <v>255</v>
      </c>
    </row>
    <row r="79" spans="1:50" ht="12.75" x14ac:dyDescent="0.2">
      <c r="A79" s="15" t="str">
        <f t="shared" si="2"/>
        <v>2200600600</v>
      </c>
      <c r="B79" s="15" t="str">
        <f t="shared" si="3"/>
        <v>2200 x 600 x 600</v>
      </c>
      <c r="C79" s="15">
        <v>2200</v>
      </c>
      <c r="D79" s="15">
        <v>600</v>
      </c>
      <c r="E79" s="15">
        <v>600</v>
      </c>
      <c r="G79" s="19" t="s">
        <v>334</v>
      </c>
      <c r="H79" s="19" t="s">
        <v>465</v>
      </c>
      <c r="I79" s="19" t="s">
        <v>471</v>
      </c>
      <c r="J79" s="19" t="s">
        <v>335</v>
      </c>
      <c r="K79" s="19" t="s">
        <v>336</v>
      </c>
      <c r="L79" s="19" t="s">
        <v>473</v>
      </c>
      <c r="M79" s="19" t="s">
        <v>474</v>
      </c>
      <c r="N79" s="19"/>
      <c r="O79" s="19"/>
      <c r="P79" s="19" t="s">
        <v>475</v>
      </c>
      <c r="Q79" s="19" t="s">
        <v>476</v>
      </c>
      <c r="R79" s="19" t="s">
        <v>254</v>
      </c>
      <c r="S79" s="19" t="s">
        <v>251</v>
      </c>
      <c r="T79" s="19" t="s">
        <v>535</v>
      </c>
      <c r="U79" s="19" t="s">
        <v>490</v>
      </c>
      <c r="V79" s="30">
        <v>4</v>
      </c>
      <c r="W79" s="19" t="s">
        <v>497</v>
      </c>
      <c r="X79" s="19" t="s">
        <v>498</v>
      </c>
      <c r="Y79" s="19" t="s">
        <v>499</v>
      </c>
      <c r="Z79" s="19"/>
      <c r="AA79" s="19"/>
      <c r="AB79" s="19"/>
      <c r="AC79" s="19"/>
      <c r="AD79" s="19"/>
      <c r="AE79" s="19"/>
      <c r="AF79" s="19" t="s">
        <v>327</v>
      </c>
      <c r="AG79" s="19" t="s">
        <v>244</v>
      </c>
      <c r="AH79" s="19" t="s">
        <v>470</v>
      </c>
      <c r="AI79" s="19" t="s">
        <v>328</v>
      </c>
      <c r="AJ79" s="19" t="s">
        <v>329</v>
      </c>
      <c r="AK79" s="19" t="s">
        <v>537</v>
      </c>
      <c r="AL79" s="19"/>
      <c r="AM79" s="19" t="s">
        <v>248</v>
      </c>
      <c r="AN79" s="19" t="s">
        <v>249</v>
      </c>
      <c r="AO79" s="19" t="s">
        <v>250</v>
      </c>
      <c r="AP79" s="19" t="s">
        <v>533</v>
      </c>
      <c r="AQ79" s="19" t="s">
        <v>532</v>
      </c>
      <c r="AR79" s="19"/>
      <c r="AS79" s="20" t="s">
        <v>500</v>
      </c>
      <c r="AT79" s="19" t="s">
        <v>525</v>
      </c>
      <c r="AU79" s="19"/>
      <c r="AV79" s="20" t="s">
        <v>504</v>
      </c>
      <c r="AW79" s="20"/>
      <c r="AX79" s="19" t="s">
        <v>255</v>
      </c>
    </row>
    <row r="80" spans="1:50" ht="12.75" x14ac:dyDescent="0.2">
      <c r="A80" s="15" t="str">
        <f t="shared" si="2"/>
        <v>2200600800</v>
      </c>
      <c r="B80" s="15" t="str">
        <f t="shared" si="3"/>
        <v>2200 x 600 x 800</v>
      </c>
      <c r="C80" s="15">
        <v>2200</v>
      </c>
      <c r="D80" s="15">
        <v>600</v>
      </c>
      <c r="E80" s="15">
        <v>800</v>
      </c>
      <c r="G80" s="19" t="s">
        <v>387</v>
      </c>
      <c r="H80" s="19" t="s">
        <v>465</v>
      </c>
      <c r="I80" s="19" t="s">
        <v>472</v>
      </c>
      <c r="J80" s="19" t="s">
        <v>343</v>
      </c>
      <c r="K80" s="19" t="s">
        <v>344</v>
      </c>
      <c r="L80" s="19" t="s">
        <v>473</v>
      </c>
      <c r="M80" s="19" t="s">
        <v>474</v>
      </c>
      <c r="N80" s="19"/>
      <c r="O80" s="19"/>
      <c r="P80" s="19" t="s">
        <v>475</v>
      </c>
      <c r="Q80" s="19" t="s">
        <v>476</v>
      </c>
      <c r="R80" s="19" t="s">
        <v>254</v>
      </c>
      <c r="S80" s="19" t="s">
        <v>251</v>
      </c>
      <c r="T80" s="19" t="s">
        <v>535</v>
      </c>
      <c r="U80" s="19" t="s">
        <v>490</v>
      </c>
      <c r="V80" s="30">
        <v>4</v>
      </c>
      <c r="W80" s="19" t="s">
        <v>497</v>
      </c>
      <c r="X80" s="19" t="s">
        <v>498</v>
      </c>
      <c r="Y80" s="19" t="s">
        <v>499</v>
      </c>
      <c r="Z80" s="19"/>
      <c r="AA80" s="19"/>
      <c r="AB80" s="19"/>
      <c r="AC80" s="19"/>
      <c r="AD80" s="19"/>
      <c r="AE80" s="19"/>
      <c r="AF80" s="19" t="s">
        <v>380</v>
      </c>
      <c r="AG80" s="19" t="s">
        <v>244</v>
      </c>
      <c r="AH80" s="19" t="s">
        <v>470</v>
      </c>
      <c r="AI80" s="19" t="s">
        <v>381</v>
      </c>
      <c r="AJ80" s="19" t="s">
        <v>382</v>
      </c>
      <c r="AK80" s="19" t="s">
        <v>537</v>
      </c>
      <c r="AL80" s="19"/>
      <c r="AM80" s="19" t="s">
        <v>248</v>
      </c>
      <c r="AN80" s="19" t="s">
        <v>249</v>
      </c>
      <c r="AO80" s="19" t="s">
        <v>250</v>
      </c>
      <c r="AP80" s="19" t="s">
        <v>533</v>
      </c>
      <c r="AQ80" s="19" t="s">
        <v>532</v>
      </c>
      <c r="AR80" s="19"/>
      <c r="AS80" s="20" t="s">
        <v>500</v>
      </c>
      <c r="AT80" s="19" t="s">
        <v>525</v>
      </c>
      <c r="AU80" s="19"/>
      <c r="AV80" s="20" t="s">
        <v>504</v>
      </c>
      <c r="AW80" s="20"/>
      <c r="AX80" s="19" t="s">
        <v>255</v>
      </c>
    </row>
    <row r="81" spans="1:60" ht="12.75" x14ac:dyDescent="0.2">
      <c r="A81" s="15" t="str">
        <f t="shared" si="2"/>
        <v>2200800500</v>
      </c>
      <c r="B81" s="15" t="str">
        <f t="shared" si="3"/>
        <v>2200 x 800 x 500</v>
      </c>
      <c r="C81" s="15">
        <v>2200</v>
      </c>
      <c r="D81" s="15">
        <v>800</v>
      </c>
      <c r="E81" s="15">
        <v>500</v>
      </c>
      <c r="G81" s="19" t="s">
        <v>277</v>
      </c>
      <c r="H81" s="19" t="s">
        <v>465</v>
      </c>
      <c r="I81" s="19" t="s">
        <v>468</v>
      </c>
      <c r="J81" s="19" t="s">
        <v>278</v>
      </c>
      <c r="K81" s="19" t="s">
        <v>279</v>
      </c>
      <c r="L81" s="19" t="s">
        <v>477</v>
      </c>
      <c r="M81" s="19" t="s">
        <v>478</v>
      </c>
      <c r="N81" s="19"/>
      <c r="O81" s="19" t="s">
        <v>480</v>
      </c>
      <c r="P81" s="19" t="s">
        <v>479</v>
      </c>
      <c r="Q81" s="19" t="s">
        <v>481</v>
      </c>
      <c r="R81" s="19" t="s">
        <v>276</v>
      </c>
      <c r="S81" s="19" t="s">
        <v>275</v>
      </c>
      <c r="T81" s="19" t="s">
        <v>536</v>
      </c>
      <c r="U81" s="19" t="s">
        <v>491</v>
      </c>
      <c r="V81" s="30">
        <v>6</v>
      </c>
      <c r="W81" s="19" t="s">
        <v>497</v>
      </c>
      <c r="X81" s="19" t="s">
        <v>498</v>
      </c>
      <c r="Y81" s="19" t="s">
        <v>499</v>
      </c>
      <c r="Z81" s="19"/>
      <c r="AA81" s="19"/>
      <c r="AB81" s="19"/>
      <c r="AC81" s="19"/>
      <c r="AD81" s="19"/>
      <c r="AE81" s="19"/>
      <c r="AF81" s="19" t="s">
        <v>260</v>
      </c>
      <c r="AG81" s="19" t="s">
        <v>271</v>
      </c>
      <c r="AH81" s="19" t="s">
        <v>470</v>
      </c>
      <c r="AI81" s="19" t="s">
        <v>261</v>
      </c>
      <c r="AJ81" s="19" t="s">
        <v>262</v>
      </c>
      <c r="AK81" s="19" t="s">
        <v>538</v>
      </c>
      <c r="AL81" s="19"/>
      <c r="AM81" s="19" t="s">
        <v>272</v>
      </c>
      <c r="AN81" s="19" t="s">
        <v>273</v>
      </c>
      <c r="AO81" s="19" t="s">
        <v>274</v>
      </c>
      <c r="AP81" s="19" t="s">
        <v>533</v>
      </c>
      <c r="AQ81" s="19" t="s">
        <v>532</v>
      </c>
      <c r="AR81" s="20" t="s">
        <v>506</v>
      </c>
      <c r="AS81" s="20" t="s">
        <v>500</v>
      </c>
      <c r="AT81" s="20" t="s">
        <v>502</v>
      </c>
      <c r="AU81" s="20"/>
      <c r="AV81" s="20" t="s">
        <v>504</v>
      </c>
      <c r="AW81" s="20"/>
      <c r="AX81" s="19" t="s">
        <v>255</v>
      </c>
    </row>
    <row r="82" spans="1:60" ht="12.75" x14ac:dyDescent="0.2">
      <c r="A82" s="15" t="str">
        <f t="shared" si="2"/>
        <v>2200800600</v>
      </c>
      <c r="B82" s="15" t="str">
        <f t="shared" si="3"/>
        <v>2200 x 800 x 600</v>
      </c>
      <c r="C82" s="15">
        <v>2200</v>
      </c>
      <c r="D82" s="15">
        <v>800</v>
      </c>
      <c r="E82" s="15">
        <v>600</v>
      </c>
      <c r="G82" s="19" t="s">
        <v>342</v>
      </c>
      <c r="H82" s="19" t="s">
        <v>465</v>
      </c>
      <c r="I82" s="19" t="s">
        <v>471</v>
      </c>
      <c r="J82" s="19" t="s">
        <v>343</v>
      </c>
      <c r="K82" s="19" t="s">
        <v>344</v>
      </c>
      <c r="L82" s="19" t="s">
        <v>477</v>
      </c>
      <c r="M82" s="19" t="s">
        <v>478</v>
      </c>
      <c r="N82" s="19"/>
      <c r="O82" s="19" t="s">
        <v>480</v>
      </c>
      <c r="P82" s="19" t="s">
        <v>479</v>
      </c>
      <c r="Q82" s="19" t="s">
        <v>481</v>
      </c>
      <c r="R82" s="19" t="s">
        <v>276</v>
      </c>
      <c r="S82" s="19" t="s">
        <v>275</v>
      </c>
      <c r="T82" s="19" t="s">
        <v>536</v>
      </c>
      <c r="U82" s="19" t="s">
        <v>491</v>
      </c>
      <c r="V82" s="30">
        <v>6</v>
      </c>
      <c r="W82" s="19" t="s">
        <v>497</v>
      </c>
      <c r="X82" s="19" t="s">
        <v>498</v>
      </c>
      <c r="Y82" s="19" t="s">
        <v>499</v>
      </c>
      <c r="Z82" s="19"/>
      <c r="AA82" s="19"/>
      <c r="AB82" s="19"/>
      <c r="AC82" s="19"/>
      <c r="AD82" s="19"/>
      <c r="AE82" s="19"/>
      <c r="AF82" s="19" t="s">
        <v>327</v>
      </c>
      <c r="AG82" s="19" t="s">
        <v>271</v>
      </c>
      <c r="AH82" s="19" t="s">
        <v>470</v>
      </c>
      <c r="AI82" s="19" t="s">
        <v>328</v>
      </c>
      <c r="AJ82" s="19" t="s">
        <v>329</v>
      </c>
      <c r="AK82" s="19" t="s">
        <v>538</v>
      </c>
      <c r="AL82" s="19"/>
      <c r="AM82" s="19" t="s">
        <v>272</v>
      </c>
      <c r="AN82" s="19" t="s">
        <v>273</v>
      </c>
      <c r="AO82" s="19" t="s">
        <v>274</v>
      </c>
      <c r="AP82" s="19" t="s">
        <v>533</v>
      </c>
      <c r="AQ82" s="19" t="s">
        <v>532</v>
      </c>
      <c r="AR82" s="20" t="s">
        <v>506</v>
      </c>
      <c r="AS82" s="20" t="s">
        <v>500</v>
      </c>
      <c r="AT82" s="20" t="s">
        <v>502</v>
      </c>
      <c r="AU82" s="20"/>
      <c r="AV82" s="20" t="s">
        <v>504</v>
      </c>
      <c r="AW82" s="20"/>
      <c r="AX82" s="19" t="s">
        <v>255</v>
      </c>
    </row>
    <row r="83" spans="1:60" ht="12.75" x14ac:dyDescent="0.2">
      <c r="A83" s="15" t="str">
        <f t="shared" si="2"/>
        <v>2200800800</v>
      </c>
      <c r="B83" s="15" t="str">
        <f t="shared" si="3"/>
        <v>2200 x 800 x 800</v>
      </c>
      <c r="C83" s="15">
        <v>2200</v>
      </c>
      <c r="D83" s="15">
        <v>800</v>
      </c>
      <c r="E83" s="15">
        <v>800</v>
      </c>
      <c r="G83" s="19" t="s">
        <v>393</v>
      </c>
      <c r="H83" s="19" t="s">
        <v>465</v>
      </c>
      <c r="I83" s="19" t="s">
        <v>472</v>
      </c>
      <c r="J83" s="19" t="s">
        <v>394</v>
      </c>
      <c r="K83" s="19" t="s">
        <v>395</v>
      </c>
      <c r="L83" s="19" t="s">
        <v>477</v>
      </c>
      <c r="M83" s="19" t="s">
        <v>478</v>
      </c>
      <c r="N83" s="19"/>
      <c r="O83" s="19" t="s">
        <v>480</v>
      </c>
      <c r="P83" s="19" t="s">
        <v>479</v>
      </c>
      <c r="Q83" s="19" t="s">
        <v>481</v>
      </c>
      <c r="R83" s="19" t="s">
        <v>276</v>
      </c>
      <c r="S83" s="19" t="s">
        <v>275</v>
      </c>
      <c r="T83" s="19" t="s">
        <v>536</v>
      </c>
      <c r="U83" s="19" t="s">
        <v>491</v>
      </c>
      <c r="V83" s="30">
        <v>6</v>
      </c>
      <c r="W83" s="19" t="s">
        <v>497</v>
      </c>
      <c r="X83" s="19" t="s">
        <v>498</v>
      </c>
      <c r="Y83" s="19" t="s">
        <v>499</v>
      </c>
      <c r="Z83" s="19"/>
      <c r="AA83" s="19"/>
      <c r="AB83" s="19"/>
      <c r="AC83" s="19"/>
      <c r="AD83" s="19"/>
      <c r="AE83" s="19"/>
      <c r="AF83" s="19" t="s">
        <v>380</v>
      </c>
      <c r="AG83" s="19" t="s">
        <v>271</v>
      </c>
      <c r="AH83" s="19" t="s">
        <v>470</v>
      </c>
      <c r="AI83" s="19" t="s">
        <v>381</v>
      </c>
      <c r="AJ83" s="19" t="s">
        <v>382</v>
      </c>
      <c r="AK83" s="19" t="s">
        <v>538</v>
      </c>
      <c r="AL83" s="19"/>
      <c r="AM83" s="19" t="s">
        <v>272</v>
      </c>
      <c r="AN83" s="19" t="s">
        <v>273</v>
      </c>
      <c r="AO83" s="19" t="s">
        <v>274</v>
      </c>
      <c r="AP83" s="19" t="s">
        <v>533</v>
      </c>
      <c r="AQ83" s="19" t="s">
        <v>532</v>
      </c>
      <c r="AR83" s="20" t="s">
        <v>506</v>
      </c>
      <c r="AS83" s="20" t="s">
        <v>500</v>
      </c>
      <c r="AT83" s="20" t="s">
        <v>502</v>
      </c>
      <c r="AU83" s="20"/>
      <c r="AV83" s="20" t="s">
        <v>504</v>
      </c>
      <c r="AW83" s="20"/>
      <c r="AX83" s="19" t="s">
        <v>255</v>
      </c>
    </row>
    <row r="84" spans="1:60" ht="12.75" x14ac:dyDescent="0.2">
      <c r="A84" s="15" t="str">
        <f t="shared" si="2"/>
        <v>22001000500</v>
      </c>
      <c r="B84" s="15" t="str">
        <f t="shared" si="3"/>
        <v>2200 x 1000 x 500</v>
      </c>
      <c r="C84" s="15">
        <v>2200</v>
      </c>
      <c r="D84" s="15">
        <v>1000</v>
      </c>
      <c r="E84" s="15">
        <v>500</v>
      </c>
      <c r="G84" s="19" t="s">
        <v>358</v>
      </c>
      <c r="H84" s="19" t="s">
        <v>465</v>
      </c>
      <c r="I84" s="19" t="s">
        <v>468</v>
      </c>
      <c r="J84" s="19" t="s">
        <v>359</v>
      </c>
      <c r="K84" s="19" t="s">
        <v>360</v>
      </c>
      <c r="L84" s="19" t="s">
        <v>482</v>
      </c>
      <c r="M84" s="19" t="s">
        <v>483</v>
      </c>
      <c r="N84" s="19"/>
      <c r="O84" s="19" t="s">
        <v>485</v>
      </c>
      <c r="P84" s="19" t="s">
        <v>484</v>
      </c>
      <c r="Q84" s="19" t="s">
        <v>486</v>
      </c>
      <c r="R84" s="19" t="s">
        <v>493</v>
      </c>
      <c r="S84" s="19" t="s">
        <v>357</v>
      </c>
      <c r="T84" s="19"/>
      <c r="U84" s="19" t="s">
        <v>492</v>
      </c>
      <c r="V84" s="30">
        <v>8</v>
      </c>
      <c r="W84" s="19" t="s">
        <v>497</v>
      </c>
      <c r="X84" s="19" t="s">
        <v>498</v>
      </c>
      <c r="Y84" s="19" t="s">
        <v>499</v>
      </c>
      <c r="Z84" s="19"/>
      <c r="AA84" s="19"/>
      <c r="AB84" s="19"/>
      <c r="AC84" s="19"/>
      <c r="AD84" s="19"/>
      <c r="AE84" s="19"/>
      <c r="AF84" s="19" t="s">
        <v>260</v>
      </c>
      <c r="AG84" s="19" t="s">
        <v>353</v>
      </c>
      <c r="AH84" s="19" t="s">
        <v>470</v>
      </c>
      <c r="AI84" s="19" t="s">
        <v>261</v>
      </c>
      <c r="AJ84" s="19" t="s">
        <v>262</v>
      </c>
      <c r="AK84" s="19" t="s">
        <v>539</v>
      </c>
      <c r="AL84" s="19"/>
      <c r="AM84" s="19" t="s">
        <v>354</v>
      </c>
      <c r="AN84" s="19" t="s">
        <v>355</v>
      </c>
      <c r="AO84" s="19" t="s">
        <v>356</v>
      </c>
      <c r="AP84" s="19" t="s">
        <v>533</v>
      </c>
      <c r="AQ84" s="19" t="s">
        <v>532</v>
      </c>
      <c r="AR84" s="19"/>
      <c r="AS84" s="20" t="s">
        <v>500</v>
      </c>
      <c r="AT84" s="20" t="s">
        <v>502</v>
      </c>
      <c r="AU84" s="20"/>
      <c r="AV84" s="20" t="s">
        <v>504</v>
      </c>
      <c r="AW84" s="20"/>
      <c r="AX84" s="19" t="s">
        <v>255</v>
      </c>
    </row>
    <row r="85" spans="1:60" ht="12.75" x14ac:dyDescent="0.2">
      <c r="A85" s="15" t="str">
        <f t="shared" si="2"/>
        <v>22001000600</v>
      </c>
      <c r="B85" s="15" t="str">
        <f t="shared" si="3"/>
        <v>2200 x 1000 x 600</v>
      </c>
      <c r="C85" s="15">
        <v>2200</v>
      </c>
      <c r="D85" s="15">
        <v>1000</v>
      </c>
      <c r="E85" s="15">
        <v>600</v>
      </c>
      <c r="G85" s="19" t="s">
        <v>361</v>
      </c>
      <c r="H85" s="19" t="s">
        <v>465</v>
      </c>
      <c r="I85" s="19" t="s">
        <v>471</v>
      </c>
      <c r="J85" s="19" t="s">
        <v>362</v>
      </c>
      <c r="K85" s="19" t="s">
        <v>363</v>
      </c>
      <c r="L85" s="19" t="s">
        <v>482</v>
      </c>
      <c r="M85" s="19" t="s">
        <v>483</v>
      </c>
      <c r="N85" s="19"/>
      <c r="O85" s="19" t="s">
        <v>485</v>
      </c>
      <c r="P85" s="19" t="s">
        <v>484</v>
      </c>
      <c r="Q85" s="19" t="s">
        <v>486</v>
      </c>
      <c r="R85" s="19" t="s">
        <v>493</v>
      </c>
      <c r="S85" s="19" t="s">
        <v>357</v>
      </c>
      <c r="T85" s="19"/>
      <c r="U85" s="19" t="s">
        <v>492</v>
      </c>
      <c r="V85" s="30">
        <v>8</v>
      </c>
      <c r="W85" s="19" t="s">
        <v>497</v>
      </c>
      <c r="X85" s="19" t="s">
        <v>498</v>
      </c>
      <c r="Y85" s="19" t="s">
        <v>499</v>
      </c>
      <c r="Z85" s="19"/>
      <c r="AA85" s="19"/>
      <c r="AB85" s="19"/>
      <c r="AC85" s="19"/>
      <c r="AD85" s="19"/>
      <c r="AE85" s="19"/>
      <c r="AF85" s="19" t="s">
        <v>327</v>
      </c>
      <c r="AG85" s="19" t="s">
        <v>353</v>
      </c>
      <c r="AH85" s="19" t="s">
        <v>470</v>
      </c>
      <c r="AI85" s="19" t="s">
        <v>328</v>
      </c>
      <c r="AJ85" s="19" t="s">
        <v>329</v>
      </c>
      <c r="AK85" s="19" t="s">
        <v>539</v>
      </c>
      <c r="AL85" s="19"/>
      <c r="AM85" s="19" t="s">
        <v>354</v>
      </c>
      <c r="AN85" s="19" t="s">
        <v>355</v>
      </c>
      <c r="AO85" s="19" t="s">
        <v>356</v>
      </c>
      <c r="AP85" s="19" t="s">
        <v>533</v>
      </c>
      <c r="AQ85" s="19" t="s">
        <v>532</v>
      </c>
      <c r="AR85" s="19"/>
      <c r="AS85" s="20" t="s">
        <v>500</v>
      </c>
      <c r="AT85" s="20" t="s">
        <v>502</v>
      </c>
      <c r="AU85" s="20"/>
      <c r="AV85" s="20" t="s">
        <v>504</v>
      </c>
      <c r="AW85" s="20"/>
      <c r="AX85" s="19" t="s">
        <v>255</v>
      </c>
    </row>
    <row r="86" spans="1:60" ht="12.75" x14ac:dyDescent="0.2">
      <c r="A86" s="15" t="str">
        <f t="shared" si="2"/>
        <v>22001000800</v>
      </c>
      <c r="B86" s="15" t="str">
        <f t="shared" si="3"/>
        <v>2200 x 1000 x 800</v>
      </c>
      <c r="C86" s="15">
        <v>2200</v>
      </c>
      <c r="D86" s="15">
        <v>1000</v>
      </c>
      <c r="E86" s="15">
        <v>800</v>
      </c>
      <c r="G86" s="19" t="s">
        <v>401</v>
      </c>
      <c r="H86" s="19" t="s">
        <v>465</v>
      </c>
      <c r="I86" s="19" t="s">
        <v>472</v>
      </c>
      <c r="J86" s="19" t="s">
        <v>402</v>
      </c>
      <c r="K86" s="19" t="s">
        <v>403</v>
      </c>
      <c r="L86" s="19" t="s">
        <v>482</v>
      </c>
      <c r="M86" s="19" t="s">
        <v>483</v>
      </c>
      <c r="N86" s="19"/>
      <c r="O86" s="19" t="s">
        <v>485</v>
      </c>
      <c r="P86" s="19" t="s">
        <v>484</v>
      </c>
      <c r="Q86" s="19" t="s">
        <v>486</v>
      </c>
      <c r="R86" s="19" t="s">
        <v>493</v>
      </c>
      <c r="S86" s="19" t="s">
        <v>357</v>
      </c>
      <c r="T86" s="19"/>
      <c r="U86" s="19" t="s">
        <v>492</v>
      </c>
      <c r="V86" s="30">
        <v>8</v>
      </c>
      <c r="W86" s="19" t="s">
        <v>497</v>
      </c>
      <c r="X86" s="19" t="s">
        <v>498</v>
      </c>
      <c r="Y86" s="19" t="s">
        <v>499</v>
      </c>
      <c r="Z86" s="19"/>
      <c r="AA86" s="19"/>
      <c r="AB86" s="19"/>
      <c r="AC86" s="19"/>
      <c r="AD86" s="19"/>
      <c r="AE86" s="19"/>
      <c r="AF86" s="19" t="s">
        <v>380</v>
      </c>
      <c r="AG86" s="19" t="s">
        <v>353</v>
      </c>
      <c r="AH86" s="19" t="s">
        <v>470</v>
      </c>
      <c r="AI86" s="19" t="s">
        <v>381</v>
      </c>
      <c r="AJ86" s="19" t="s">
        <v>382</v>
      </c>
      <c r="AK86" s="19" t="s">
        <v>539</v>
      </c>
      <c r="AL86" s="19"/>
      <c r="AM86" s="19" t="s">
        <v>354</v>
      </c>
      <c r="AN86" s="19" t="s">
        <v>355</v>
      </c>
      <c r="AO86" s="19" t="s">
        <v>356</v>
      </c>
      <c r="AP86" s="19" t="s">
        <v>533</v>
      </c>
      <c r="AQ86" s="19" t="s">
        <v>532</v>
      </c>
      <c r="AR86" s="19"/>
      <c r="AS86" s="20" t="s">
        <v>500</v>
      </c>
      <c r="AT86" s="20" t="s">
        <v>502</v>
      </c>
      <c r="AU86" s="20"/>
      <c r="AV86" s="20" t="s">
        <v>504</v>
      </c>
      <c r="AW86" s="20"/>
      <c r="AX86" s="19" t="s">
        <v>255</v>
      </c>
    </row>
    <row r="87" spans="1:60" ht="12.75" x14ac:dyDescent="0.2">
      <c r="A87" s="15" t="str">
        <f t="shared" si="2"/>
        <v>22001200500</v>
      </c>
      <c r="B87" s="15" t="str">
        <f t="shared" si="3"/>
        <v>2200 x 1200 x 500</v>
      </c>
      <c r="C87" s="15">
        <v>2200</v>
      </c>
      <c r="D87" s="15">
        <v>1200</v>
      </c>
      <c r="E87" s="15">
        <v>500</v>
      </c>
      <c r="G87" s="19" t="s">
        <v>291</v>
      </c>
      <c r="H87" s="19" t="s">
        <v>465</v>
      </c>
      <c r="I87" s="19" t="s">
        <v>468</v>
      </c>
      <c r="J87" s="19" t="s">
        <v>292</v>
      </c>
      <c r="K87" s="19" t="s">
        <v>293</v>
      </c>
      <c r="L87" s="21"/>
      <c r="M87" s="21"/>
      <c r="N87" s="21"/>
      <c r="O87" s="19" t="s">
        <v>487</v>
      </c>
      <c r="P87" s="19" t="s">
        <v>488</v>
      </c>
      <c r="Q87" s="19" t="s">
        <v>489</v>
      </c>
      <c r="R87" s="19"/>
      <c r="S87" s="19" t="s">
        <v>290</v>
      </c>
      <c r="T87" s="19"/>
      <c r="U87" s="19" t="s">
        <v>494</v>
      </c>
      <c r="V87" s="30">
        <v>10</v>
      </c>
      <c r="W87" s="19" t="s">
        <v>497</v>
      </c>
      <c r="X87" s="19" t="s">
        <v>498</v>
      </c>
      <c r="Y87" s="19" t="s">
        <v>499</v>
      </c>
      <c r="Z87" s="19"/>
      <c r="AA87" s="19"/>
      <c r="AB87" s="19"/>
      <c r="AC87" s="19"/>
      <c r="AD87" s="19"/>
      <c r="AE87" s="19"/>
      <c r="AF87" s="19" t="s">
        <v>260</v>
      </c>
      <c r="AG87" s="19" t="s">
        <v>286</v>
      </c>
      <c r="AH87" s="19" t="s">
        <v>470</v>
      </c>
      <c r="AI87" s="19" t="s">
        <v>261</v>
      </c>
      <c r="AJ87" s="19" t="s">
        <v>262</v>
      </c>
      <c r="AK87" s="19"/>
      <c r="AL87" s="19"/>
      <c r="AM87" s="19" t="s">
        <v>287</v>
      </c>
      <c r="AN87" s="19" t="s">
        <v>288</v>
      </c>
      <c r="AO87" s="19" t="s">
        <v>289</v>
      </c>
      <c r="AP87" s="19" t="s">
        <v>533</v>
      </c>
      <c r="AQ87" s="19" t="s">
        <v>532</v>
      </c>
      <c r="AR87" s="19"/>
      <c r="AS87" s="20" t="s">
        <v>500</v>
      </c>
      <c r="AT87" s="20" t="s">
        <v>502</v>
      </c>
      <c r="AU87" s="20"/>
      <c r="AV87" s="20" t="s">
        <v>504</v>
      </c>
      <c r="AW87" s="20"/>
      <c r="AX87" s="19" t="s">
        <v>255</v>
      </c>
    </row>
    <row r="88" spans="1:60" ht="12.75" x14ac:dyDescent="0.2">
      <c r="A88" s="15" t="str">
        <f t="shared" si="2"/>
        <v>22001200600</v>
      </c>
      <c r="B88" s="15" t="str">
        <f t="shared" si="3"/>
        <v>2200 x 1200 x 600</v>
      </c>
      <c r="C88" s="15">
        <v>2200</v>
      </c>
      <c r="D88" s="15">
        <v>1200</v>
      </c>
      <c r="E88" s="15">
        <v>600</v>
      </c>
      <c r="G88" s="19" t="s">
        <v>367</v>
      </c>
      <c r="H88" s="19" t="s">
        <v>465</v>
      </c>
      <c r="I88" s="19" t="s">
        <v>471</v>
      </c>
      <c r="J88" s="19" t="s">
        <v>368</v>
      </c>
      <c r="K88" s="19" t="s">
        <v>369</v>
      </c>
      <c r="L88" s="21"/>
      <c r="M88" s="21"/>
      <c r="N88" s="21"/>
      <c r="O88" s="19" t="s">
        <v>487</v>
      </c>
      <c r="P88" s="19" t="s">
        <v>488</v>
      </c>
      <c r="Q88" s="19" t="s">
        <v>489</v>
      </c>
      <c r="R88" s="19"/>
      <c r="S88" s="19" t="s">
        <v>290</v>
      </c>
      <c r="T88" s="19"/>
      <c r="U88" s="19" t="s">
        <v>494</v>
      </c>
      <c r="V88" s="30">
        <v>10</v>
      </c>
      <c r="W88" s="19" t="s">
        <v>497</v>
      </c>
      <c r="X88" s="19" t="s">
        <v>498</v>
      </c>
      <c r="Y88" s="19" t="s">
        <v>499</v>
      </c>
      <c r="Z88" s="19"/>
      <c r="AA88" s="19"/>
      <c r="AB88" s="19"/>
      <c r="AC88" s="19"/>
      <c r="AD88" s="19"/>
      <c r="AE88" s="19"/>
      <c r="AF88" s="19" t="s">
        <v>327</v>
      </c>
      <c r="AG88" s="19" t="s">
        <v>286</v>
      </c>
      <c r="AH88" s="19" t="s">
        <v>470</v>
      </c>
      <c r="AI88" s="19" t="s">
        <v>328</v>
      </c>
      <c r="AJ88" s="19" t="s">
        <v>329</v>
      </c>
      <c r="AK88" s="19"/>
      <c r="AL88" s="19"/>
      <c r="AM88" s="19" t="s">
        <v>287</v>
      </c>
      <c r="AN88" s="19" t="s">
        <v>288</v>
      </c>
      <c r="AO88" s="19" t="s">
        <v>289</v>
      </c>
      <c r="AP88" s="19" t="s">
        <v>533</v>
      </c>
      <c r="AQ88" s="19" t="s">
        <v>532</v>
      </c>
      <c r="AR88" s="19"/>
      <c r="AS88" s="20" t="s">
        <v>500</v>
      </c>
      <c r="AT88" s="20" t="s">
        <v>502</v>
      </c>
      <c r="AU88" s="20"/>
      <c r="AV88" s="20" t="s">
        <v>504</v>
      </c>
      <c r="AW88" s="20"/>
      <c r="AX88" s="19" t="s">
        <v>255</v>
      </c>
    </row>
    <row r="89" spans="1:60" ht="12.75" x14ac:dyDescent="0.2">
      <c r="A89" s="15" t="str">
        <f t="shared" si="2"/>
        <v>22001200800</v>
      </c>
      <c r="B89" s="15" t="str">
        <f t="shared" si="3"/>
        <v>2200 x 1200 x 800</v>
      </c>
      <c r="C89" s="15">
        <v>2200</v>
      </c>
      <c r="D89" s="15">
        <v>1200</v>
      </c>
      <c r="E89" s="15">
        <v>800</v>
      </c>
      <c r="G89" s="19" t="s">
        <v>407</v>
      </c>
      <c r="H89" s="19" t="s">
        <v>465</v>
      </c>
      <c r="I89" s="19" t="s">
        <v>472</v>
      </c>
      <c r="J89" s="19" t="s">
        <v>408</v>
      </c>
      <c r="K89" s="19" t="s">
        <v>409</v>
      </c>
      <c r="L89" s="21"/>
      <c r="M89" s="21"/>
      <c r="N89" s="21"/>
      <c r="O89" s="19" t="s">
        <v>487</v>
      </c>
      <c r="P89" s="19" t="s">
        <v>488</v>
      </c>
      <c r="Q89" s="19" t="s">
        <v>489</v>
      </c>
      <c r="R89" s="19"/>
      <c r="S89" s="19" t="s">
        <v>290</v>
      </c>
      <c r="T89" s="19"/>
      <c r="U89" s="19" t="s">
        <v>494</v>
      </c>
      <c r="V89" s="30">
        <v>10</v>
      </c>
      <c r="W89" s="19" t="s">
        <v>497</v>
      </c>
      <c r="X89" s="19" t="s">
        <v>498</v>
      </c>
      <c r="Y89" s="19" t="s">
        <v>499</v>
      </c>
      <c r="Z89" s="19"/>
      <c r="AA89" s="19"/>
      <c r="AB89" s="19"/>
      <c r="AC89" s="19"/>
      <c r="AD89" s="19"/>
      <c r="AE89" s="19"/>
      <c r="AF89" s="19" t="s">
        <v>380</v>
      </c>
      <c r="AG89" s="19" t="s">
        <v>286</v>
      </c>
      <c r="AH89" s="19" t="s">
        <v>470</v>
      </c>
      <c r="AI89" s="19" t="s">
        <v>381</v>
      </c>
      <c r="AJ89" s="19" t="s">
        <v>382</v>
      </c>
      <c r="AK89" s="19"/>
      <c r="AL89" s="19"/>
      <c r="AM89" s="19" t="s">
        <v>287</v>
      </c>
      <c r="AN89" s="19" t="s">
        <v>288</v>
      </c>
      <c r="AO89" s="19" t="s">
        <v>289</v>
      </c>
      <c r="AP89" s="19" t="s">
        <v>533</v>
      </c>
      <c r="AQ89" s="19" t="s">
        <v>532</v>
      </c>
      <c r="AR89" s="19"/>
      <c r="AS89" s="20" t="s">
        <v>500</v>
      </c>
      <c r="AT89" s="20" t="s">
        <v>502</v>
      </c>
      <c r="AU89" s="20"/>
      <c r="AV89" s="20" t="s">
        <v>504</v>
      </c>
      <c r="AW89" s="20"/>
      <c r="AX89" s="19" t="s">
        <v>255</v>
      </c>
    </row>
    <row r="90" spans="1:60" x14ac:dyDescent="0.25">
      <c r="A90" s="16" t="str">
        <f t="shared" si="2"/>
        <v>200300150</v>
      </c>
      <c r="B90" s="16" t="str">
        <f t="shared" si="3"/>
        <v>200 x 300 x 150</v>
      </c>
      <c r="C90" s="16">
        <v>200</v>
      </c>
      <c r="D90" s="16">
        <v>300</v>
      </c>
      <c r="E90" s="16">
        <v>150</v>
      </c>
      <c r="F90" t="s">
        <v>546</v>
      </c>
      <c r="G90" s="20"/>
      <c r="H90" s="20"/>
      <c r="I90" s="20"/>
      <c r="J90" s="20"/>
      <c r="K90" s="20"/>
      <c r="L90" s="34"/>
      <c r="M90" s="34"/>
      <c r="N90" s="34"/>
      <c r="O90" s="20"/>
      <c r="P90" s="20"/>
      <c r="Q90" s="20"/>
      <c r="R90" s="20"/>
      <c r="S90" s="20"/>
      <c r="T90" s="20"/>
      <c r="U90" s="20"/>
      <c r="V90" s="35"/>
      <c r="W90" s="20"/>
      <c r="X90" s="20"/>
      <c r="Y90" s="20"/>
      <c r="Z90" s="33"/>
      <c r="AA90" s="33"/>
      <c r="AB90" s="33"/>
      <c r="AC90" s="33"/>
      <c r="AD90"/>
      <c r="AE90" t="s">
        <v>601</v>
      </c>
      <c r="AF90" s="20"/>
      <c r="AG90" s="20"/>
      <c r="AH90" s="20"/>
      <c r="AI90" s="20"/>
      <c r="AJ90" s="20"/>
      <c r="AK90" s="20"/>
      <c r="AL90"/>
      <c r="AM90" s="20"/>
      <c r="AN90" s="20"/>
      <c r="AO90" s="20"/>
      <c r="AP90" s="20"/>
      <c r="AQ90" s="20"/>
      <c r="AR90" s="20"/>
      <c r="AS90" t="s">
        <v>620</v>
      </c>
      <c r="AT90"/>
      <c r="AU90"/>
      <c r="AV90" t="s">
        <v>504</v>
      </c>
      <c r="AW90" t="s">
        <v>612</v>
      </c>
      <c r="AX90" t="s">
        <v>613</v>
      </c>
      <c r="AY90" s="16"/>
      <c r="AZ90" s="16"/>
      <c r="BA90" s="25"/>
      <c r="BB90" s="25"/>
      <c r="BC90" s="25"/>
      <c r="BD90" s="25"/>
      <c r="BE90" s="25"/>
      <c r="BF90" s="25"/>
      <c r="BG90" s="25"/>
      <c r="BH90" s="25"/>
    </row>
    <row r="91" spans="1:60" x14ac:dyDescent="0.25">
      <c r="A91" s="16" t="str">
        <f t="shared" si="2"/>
        <v>300250150</v>
      </c>
      <c r="B91" s="16" t="str">
        <f t="shared" si="3"/>
        <v>300 x 250 x 150</v>
      </c>
      <c r="C91" s="16">
        <v>300</v>
      </c>
      <c r="D91" s="16">
        <v>250</v>
      </c>
      <c r="E91" s="16">
        <v>150</v>
      </c>
      <c r="F91" t="s">
        <v>547</v>
      </c>
      <c r="G91" s="20"/>
      <c r="H91" s="20"/>
      <c r="I91" s="20"/>
      <c r="J91" s="20"/>
      <c r="K91" s="20"/>
      <c r="L91" s="34"/>
      <c r="M91" s="34"/>
      <c r="N91" s="34"/>
      <c r="O91" s="20"/>
      <c r="P91" s="20"/>
      <c r="Q91" s="20"/>
      <c r="R91" s="20"/>
      <c r="S91" s="20"/>
      <c r="T91" s="20"/>
      <c r="U91" s="20"/>
      <c r="V91" s="35"/>
      <c r="W91" s="20"/>
      <c r="X91" s="20"/>
      <c r="Y91" s="20"/>
      <c r="Z91" s="33"/>
      <c r="AA91" s="33"/>
      <c r="AB91" s="33"/>
      <c r="AC91" s="33"/>
      <c r="AD91"/>
      <c r="AE91" t="s">
        <v>601</v>
      </c>
      <c r="AF91" s="20"/>
      <c r="AG91" s="20"/>
      <c r="AH91" s="20"/>
      <c r="AI91" s="20"/>
      <c r="AJ91" s="20"/>
      <c r="AK91" s="20"/>
      <c r="AL91"/>
      <c r="AM91" s="20"/>
      <c r="AN91" s="20"/>
      <c r="AO91" s="20"/>
      <c r="AP91" s="20"/>
      <c r="AQ91" s="20"/>
      <c r="AR91" s="20"/>
      <c r="AS91" t="s">
        <v>620</v>
      </c>
      <c r="AT91"/>
      <c r="AU91"/>
      <c r="AV91" t="s">
        <v>504</v>
      </c>
      <c r="AW91" t="s">
        <v>612</v>
      </c>
      <c r="AX91" t="s">
        <v>613</v>
      </c>
      <c r="BA91" s="25"/>
      <c r="BB91" s="25"/>
      <c r="BC91" s="25"/>
      <c r="BD91" s="25"/>
      <c r="BE91" s="25"/>
      <c r="BF91" s="25"/>
      <c r="BG91" s="25"/>
      <c r="BH91" s="25"/>
    </row>
    <row r="92" spans="1:60" x14ac:dyDescent="0.25">
      <c r="A92" s="16" t="str">
        <f t="shared" si="2"/>
        <v>300300150</v>
      </c>
      <c r="B92" s="16" t="str">
        <f t="shared" si="3"/>
        <v>300 x 300 x 150</v>
      </c>
      <c r="C92" s="16">
        <v>300</v>
      </c>
      <c r="D92" s="16">
        <v>300</v>
      </c>
      <c r="E92" s="16">
        <v>150</v>
      </c>
      <c r="F92" t="s">
        <v>548</v>
      </c>
      <c r="G92" s="20"/>
      <c r="H92" s="20"/>
      <c r="I92" s="20"/>
      <c r="J92" s="20"/>
      <c r="K92" s="20"/>
      <c r="L92" s="34"/>
      <c r="M92" s="34"/>
      <c r="N92" s="34"/>
      <c r="O92" s="20"/>
      <c r="P92" s="20"/>
      <c r="Q92" s="20"/>
      <c r="R92" s="20"/>
      <c r="S92" s="20"/>
      <c r="T92" s="20"/>
      <c r="U92" s="20"/>
      <c r="V92" s="35"/>
      <c r="W92" s="20"/>
      <c r="X92" s="20"/>
      <c r="Y92" s="20"/>
      <c r="Z92" s="33"/>
      <c r="AA92" s="33"/>
      <c r="AB92" s="33"/>
      <c r="AC92" s="33"/>
      <c r="AD92"/>
      <c r="AE92" t="s">
        <v>601</v>
      </c>
      <c r="AF92" s="20"/>
      <c r="AG92" s="20"/>
      <c r="AH92" s="20"/>
      <c r="AI92" s="20"/>
      <c r="AJ92" s="20"/>
      <c r="AK92" s="20"/>
      <c r="AL92"/>
      <c r="AM92" s="20"/>
      <c r="AN92" s="20"/>
      <c r="AO92" s="20"/>
      <c r="AP92" s="20"/>
      <c r="AQ92" s="20"/>
      <c r="AR92" s="20"/>
      <c r="AS92" t="s">
        <v>620</v>
      </c>
      <c r="AT92"/>
      <c r="AU92"/>
      <c r="AV92" t="s">
        <v>504</v>
      </c>
      <c r="AW92" t="s">
        <v>612</v>
      </c>
      <c r="AX92" t="s">
        <v>613</v>
      </c>
      <c r="BA92" s="25"/>
      <c r="BB92" s="25"/>
      <c r="BC92" s="25"/>
      <c r="BD92" s="25"/>
      <c r="BE92" s="25"/>
      <c r="BF92" s="25"/>
      <c r="BG92" s="25"/>
      <c r="BH92" s="25"/>
    </row>
    <row r="93" spans="1:60" x14ac:dyDescent="0.25">
      <c r="A93" s="16" t="str">
        <f t="shared" si="2"/>
        <v>300400150</v>
      </c>
      <c r="B93" s="16" t="str">
        <f t="shared" si="3"/>
        <v>300 x 400 x 150</v>
      </c>
      <c r="C93" s="16">
        <v>300</v>
      </c>
      <c r="D93" s="16">
        <v>400</v>
      </c>
      <c r="E93" s="16">
        <v>150</v>
      </c>
      <c r="F93" t="s">
        <v>549</v>
      </c>
      <c r="G93" s="20"/>
      <c r="H93" s="20"/>
      <c r="I93" s="20"/>
      <c r="J93" s="20"/>
      <c r="K93" s="20"/>
      <c r="L93" s="34"/>
      <c r="M93" s="34"/>
      <c r="N93" s="34"/>
      <c r="O93" s="20"/>
      <c r="P93" s="20"/>
      <c r="Q93" s="20"/>
      <c r="R93" s="20"/>
      <c r="S93" s="20"/>
      <c r="T93" s="20"/>
      <c r="U93" s="20"/>
      <c r="V93" s="35"/>
      <c r="W93" s="20"/>
      <c r="X93" s="20"/>
      <c r="Y93" s="20"/>
      <c r="Z93" s="33"/>
      <c r="AA93" s="33"/>
      <c r="AB93" s="33"/>
      <c r="AC93" s="33"/>
      <c r="AD93"/>
      <c r="AE93" t="s">
        <v>601</v>
      </c>
      <c r="AF93" s="20"/>
      <c r="AG93" s="20"/>
      <c r="AH93" s="20"/>
      <c r="AI93" s="20"/>
      <c r="AJ93" s="20"/>
      <c r="AK93" s="20"/>
      <c r="AL93"/>
      <c r="AM93" s="20"/>
      <c r="AN93" s="20"/>
      <c r="AO93" s="20"/>
      <c r="AP93" s="20"/>
      <c r="AQ93" s="20"/>
      <c r="AR93" s="20"/>
      <c r="AS93" t="s">
        <v>620</v>
      </c>
      <c r="AT93" t="s">
        <v>525</v>
      </c>
      <c r="AU93" t="s">
        <v>622</v>
      </c>
      <c r="AV93" t="s">
        <v>504</v>
      </c>
      <c r="AW93" t="s">
        <v>612</v>
      </c>
      <c r="AX93" t="s">
        <v>613</v>
      </c>
      <c r="BA93" s="25"/>
      <c r="BB93" s="25"/>
      <c r="BC93" s="25"/>
      <c r="BD93" s="25"/>
      <c r="BE93" s="25"/>
      <c r="BF93" s="25"/>
      <c r="BG93" s="25"/>
      <c r="BH93" s="25"/>
    </row>
    <row r="94" spans="1:60" x14ac:dyDescent="0.25">
      <c r="A94" s="16" t="str">
        <f t="shared" si="2"/>
        <v>300400200</v>
      </c>
      <c r="B94" s="16" t="str">
        <f t="shared" si="3"/>
        <v>300 x 400 x 200</v>
      </c>
      <c r="C94" s="16">
        <v>300</v>
      </c>
      <c r="D94" s="16">
        <v>400</v>
      </c>
      <c r="E94" s="16">
        <v>200</v>
      </c>
      <c r="F94" t="s">
        <v>550</v>
      </c>
      <c r="G94" s="20"/>
      <c r="H94" s="20"/>
      <c r="I94" s="20"/>
      <c r="J94" s="20"/>
      <c r="K94" s="20"/>
      <c r="L94" s="34"/>
      <c r="M94" s="34"/>
      <c r="N94" s="34"/>
      <c r="O94" s="20"/>
      <c r="P94" s="20"/>
      <c r="Q94" s="20"/>
      <c r="R94" s="20"/>
      <c r="S94" s="20"/>
      <c r="T94" s="20"/>
      <c r="U94" s="20"/>
      <c r="V94" s="35"/>
      <c r="W94" s="20"/>
      <c r="X94" s="20"/>
      <c r="Y94" s="20"/>
      <c r="Z94" s="33" t="s">
        <v>614</v>
      </c>
      <c r="AA94" s="33">
        <v>1</v>
      </c>
      <c r="AB94" s="33">
        <v>1</v>
      </c>
      <c r="AC94" s="33" t="s">
        <v>619</v>
      </c>
      <c r="AD94" t="s">
        <v>593</v>
      </c>
      <c r="AE94" t="s">
        <v>601</v>
      </c>
      <c r="AF94" s="20"/>
      <c r="AG94" s="20"/>
      <c r="AH94" s="20"/>
      <c r="AI94" s="20"/>
      <c r="AJ94" s="20"/>
      <c r="AK94" s="20"/>
      <c r="AL94"/>
      <c r="AM94" s="20"/>
      <c r="AN94" s="20"/>
      <c r="AO94" s="20"/>
      <c r="AP94" s="20"/>
      <c r="AQ94" s="20"/>
      <c r="AR94" s="20"/>
      <c r="AS94" t="s">
        <v>620</v>
      </c>
      <c r="AT94" t="s">
        <v>525</v>
      </c>
      <c r="AU94" t="s">
        <v>622</v>
      </c>
      <c r="AV94" t="s">
        <v>504</v>
      </c>
      <c r="AW94" t="s">
        <v>612</v>
      </c>
      <c r="AX94" t="s">
        <v>613</v>
      </c>
      <c r="BA94" s="25"/>
      <c r="BB94" s="25"/>
      <c r="BC94" s="25"/>
      <c r="BD94" s="25"/>
      <c r="BE94" s="25"/>
      <c r="BF94" s="25"/>
      <c r="BG94" s="25"/>
      <c r="BH94" s="25"/>
    </row>
    <row r="95" spans="1:60" x14ac:dyDescent="0.25">
      <c r="A95" s="16" t="str">
        <f t="shared" si="2"/>
        <v>400300150</v>
      </c>
      <c r="B95" s="16" t="str">
        <f t="shared" si="3"/>
        <v>400 x 300 x 150</v>
      </c>
      <c r="C95" s="16">
        <v>400</v>
      </c>
      <c r="D95" s="16">
        <v>300</v>
      </c>
      <c r="E95" s="16">
        <v>150</v>
      </c>
      <c r="F95" t="s">
        <v>551</v>
      </c>
      <c r="G95" s="20"/>
      <c r="H95" s="20"/>
      <c r="I95" s="20"/>
      <c r="J95" s="20"/>
      <c r="K95" s="20"/>
      <c r="L95" s="34"/>
      <c r="M95" s="34"/>
      <c r="N95" s="34"/>
      <c r="O95" s="20"/>
      <c r="P95" s="20"/>
      <c r="Q95" s="20"/>
      <c r="R95" s="20"/>
      <c r="S95" s="20"/>
      <c r="T95" s="20"/>
      <c r="U95" s="20"/>
      <c r="V95" s="35"/>
      <c r="W95" s="20"/>
      <c r="X95" s="20"/>
      <c r="Y95" s="20"/>
      <c r="Z95" s="33"/>
      <c r="AA95" s="33"/>
      <c r="AB95" s="33"/>
      <c r="AC95" s="33"/>
      <c r="AD95"/>
      <c r="AE95" t="s">
        <v>601</v>
      </c>
      <c r="AF95" s="20"/>
      <c r="AG95" s="20"/>
      <c r="AH95" s="20"/>
      <c r="AI95" s="20"/>
      <c r="AJ95" s="20"/>
      <c r="AK95" s="20"/>
      <c r="AL95"/>
      <c r="AM95" s="20"/>
      <c r="AN95" s="20"/>
      <c r="AO95" s="20"/>
      <c r="AP95" s="20"/>
      <c r="AQ95" s="20"/>
      <c r="AR95" s="20"/>
      <c r="AS95" t="s">
        <v>620</v>
      </c>
      <c r="AT95" t="s">
        <v>525</v>
      </c>
      <c r="AU95" t="s">
        <v>622</v>
      </c>
      <c r="AV95" t="s">
        <v>504</v>
      </c>
      <c r="AW95" t="s">
        <v>612</v>
      </c>
      <c r="AX95" t="s">
        <v>613</v>
      </c>
      <c r="BA95" s="25"/>
      <c r="BB95" s="25"/>
      <c r="BC95" s="25"/>
      <c r="BD95" s="25"/>
      <c r="BE95" s="25"/>
      <c r="BF95" s="25"/>
      <c r="BG95" s="25"/>
      <c r="BH95" s="25"/>
    </row>
    <row r="96" spans="1:60" x14ac:dyDescent="0.25">
      <c r="A96" s="16" t="str">
        <f t="shared" si="2"/>
        <v>400300200</v>
      </c>
      <c r="B96" s="16" t="str">
        <f t="shared" si="3"/>
        <v>400 x 300 x 200</v>
      </c>
      <c r="C96" s="16">
        <v>400</v>
      </c>
      <c r="D96" s="16">
        <v>300</v>
      </c>
      <c r="E96" s="16">
        <v>200</v>
      </c>
      <c r="F96" t="s">
        <v>552</v>
      </c>
      <c r="G96" s="20"/>
      <c r="H96" s="20"/>
      <c r="I96" s="20"/>
      <c r="J96" s="20"/>
      <c r="K96" s="20"/>
      <c r="L96" s="34"/>
      <c r="M96" s="34"/>
      <c r="N96" s="34"/>
      <c r="O96" s="20"/>
      <c r="P96" s="20"/>
      <c r="Q96" s="20"/>
      <c r="R96" s="20"/>
      <c r="S96" s="20"/>
      <c r="T96" s="20"/>
      <c r="U96" s="20"/>
      <c r="V96" s="35"/>
      <c r="W96" s="20"/>
      <c r="X96" s="20"/>
      <c r="Y96" s="20"/>
      <c r="Z96" s="33"/>
      <c r="AA96" s="33"/>
      <c r="AB96" s="33"/>
      <c r="AC96" s="33"/>
      <c r="AD96"/>
      <c r="AE96" t="s">
        <v>601</v>
      </c>
      <c r="AF96" s="20"/>
      <c r="AG96" s="20"/>
      <c r="AH96" s="20"/>
      <c r="AI96" s="20"/>
      <c r="AJ96" s="20"/>
      <c r="AK96" s="20"/>
      <c r="AL96"/>
      <c r="AM96" s="20"/>
      <c r="AN96" s="20"/>
      <c r="AO96" s="20"/>
      <c r="AP96" s="20"/>
      <c r="AQ96" s="20"/>
      <c r="AR96" s="20"/>
      <c r="AS96" t="s">
        <v>620</v>
      </c>
      <c r="AT96" t="s">
        <v>525</v>
      </c>
      <c r="AU96" t="s">
        <v>622</v>
      </c>
      <c r="AV96" t="s">
        <v>504</v>
      </c>
      <c r="AW96" t="s">
        <v>612</v>
      </c>
      <c r="AX96" t="s">
        <v>613</v>
      </c>
      <c r="BA96" s="25"/>
      <c r="BB96" s="25"/>
      <c r="BC96" s="25"/>
      <c r="BD96" s="25"/>
      <c r="BE96" s="25"/>
      <c r="BF96" s="25"/>
      <c r="BG96" s="25"/>
      <c r="BH96" s="25"/>
    </row>
    <row r="97" spans="1:60" x14ac:dyDescent="0.25">
      <c r="A97" s="16" t="str">
        <f t="shared" si="2"/>
        <v>400400200</v>
      </c>
      <c r="B97" s="16" t="str">
        <f t="shared" si="3"/>
        <v>400 x 400 x 200</v>
      </c>
      <c r="C97" s="16">
        <v>400</v>
      </c>
      <c r="D97" s="16">
        <v>400</v>
      </c>
      <c r="E97" s="16">
        <v>200</v>
      </c>
      <c r="F97" t="s">
        <v>553</v>
      </c>
      <c r="G97" s="20"/>
      <c r="H97" s="20"/>
      <c r="I97" s="20"/>
      <c r="J97" s="20"/>
      <c r="K97" s="20"/>
      <c r="L97" s="34"/>
      <c r="M97" s="34"/>
      <c r="N97" s="34"/>
      <c r="O97" s="20"/>
      <c r="P97" s="20"/>
      <c r="Q97" s="20"/>
      <c r="R97" s="20"/>
      <c r="S97" s="20"/>
      <c r="T97" s="20"/>
      <c r="U97" s="20"/>
      <c r="V97" s="35"/>
      <c r="W97" s="20"/>
      <c r="X97" s="20"/>
      <c r="Y97" s="20"/>
      <c r="Z97" s="33" t="s">
        <v>614</v>
      </c>
      <c r="AA97" s="33">
        <v>1</v>
      </c>
      <c r="AB97" s="33">
        <v>1</v>
      </c>
      <c r="AC97" s="33" t="s">
        <v>619</v>
      </c>
      <c r="AD97" t="s">
        <v>593</v>
      </c>
      <c r="AE97" t="s">
        <v>601</v>
      </c>
      <c r="AF97" s="20"/>
      <c r="AG97" s="20"/>
      <c r="AH97" s="20"/>
      <c r="AI97" s="20"/>
      <c r="AJ97" s="20"/>
      <c r="AK97" s="20"/>
      <c r="AL97"/>
      <c r="AM97" s="20"/>
      <c r="AN97" s="20"/>
      <c r="AO97" s="20"/>
      <c r="AP97" s="20"/>
      <c r="AQ97" s="20"/>
      <c r="AR97" s="20"/>
      <c r="AS97" t="s">
        <v>620</v>
      </c>
      <c r="AT97" t="s">
        <v>525</v>
      </c>
      <c r="AU97" t="s">
        <v>622</v>
      </c>
      <c r="AV97" t="s">
        <v>504</v>
      </c>
      <c r="AW97" t="s">
        <v>612</v>
      </c>
      <c r="AX97" t="s">
        <v>613</v>
      </c>
      <c r="BA97" s="25"/>
      <c r="BB97" s="25"/>
      <c r="BC97" s="25"/>
      <c r="BD97" s="25"/>
      <c r="BE97" s="25"/>
      <c r="BF97" s="25"/>
      <c r="BG97" s="25"/>
      <c r="BH97" s="25"/>
    </row>
    <row r="98" spans="1:60" x14ac:dyDescent="0.25">
      <c r="A98" s="16" t="str">
        <f t="shared" si="2"/>
        <v>400600200</v>
      </c>
      <c r="B98" s="16" t="str">
        <f t="shared" si="3"/>
        <v>400 x 600 x 200</v>
      </c>
      <c r="C98" s="16">
        <v>400</v>
      </c>
      <c r="D98" s="16">
        <v>600</v>
      </c>
      <c r="E98" s="16">
        <v>200</v>
      </c>
      <c r="F98" t="s">
        <v>554</v>
      </c>
      <c r="G98" s="20"/>
      <c r="H98" s="20"/>
      <c r="I98" s="20"/>
      <c r="J98" s="20"/>
      <c r="K98" s="20"/>
      <c r="L98" s="34"/>
      <c r="M98" s="34"/>
      <c r="N98" s="34"/>
      <c r="O98" s="20"/>
      <c r="P98" s="20"/>
      <c r="Q98" s="20"/>
      <c r="R98" s="20"/>
      <c r="S98" s="20"/>
      <c r="T98" s="20"/>
      <c r="U98" s="20"/>
      <c r="V98" s="35"/>
      <c r="W98" s="20"/>
      <c r="X98" s="20"/>
      <c r="Y98" s="20"/>
      <c r="Z98" s="33" t="s">
        <v>618</v>
      </c>
      <c r="AA98" s="33">
        <v>1</v>
      </c>
      <c r="AB98" s="33">
        <v>2</v>
      </c>
      <c r="AC98" s="33" t="s">
        <v>619</v>
      </c>
      <c r="AD98"/>
      <c r="AE98" t="s">
        <v>601</v>
      </c>
      <c r="AF98" s="20"/>
      <c r="AG98" s="20"/>
      <c r="AH98" s="20"/>
      <c r="AI98" s="20"/>
      <c r="AJ98" s="20"/>
      <c r="AK98" s="20"/>
      <c r="AL98"/>
      <c r="AM98" s="20"/>
      <c r="AN98" s="20"/>
      <c r="AO98" s="20"/>
      <c r="AP98" s="20"/>
      <c r="AQ98" s="20"/>
      <c r="AR98" s="20"/>
      <c r="AS98" t="s">
        <v>620</v>
      </c>
      <c r="AT98" t="s">
        <v>525</v>
      </c>
      <c r="AU98" t="s">
        <v>622</v>
      </c>
      <c r="AV98" t="s">
        <v>504</v>
      </c>
      <c r="AW98" t="s">
        <v>612</v>
      </c>
      <c r="AX98" t="s">
        <v>613</v>
      </c>
      <c r="BA98" s="25"/>
      <c r="BB98" s="25"/>
      <c r="BC98" s="25"/>
      <c r="BD98" s="25"/>
      <c r="BE98" s="25"/>
      <c r="BF98" s="25"/>
      <c r="BG98" s="25"/>
      <c r="BH98" s="25"/>
    </row>
    <row r="99" spans="1:60" x14ac:dyDescent="0.25">
      <c r="A99" s="16" t="str">
        <f t="shared" si="2"/>
        <v>500300150</v>
      </c>
      <c r="B99" s="16" t="str">
        <f t="shared" si="3"/>
        <v>500 x 300 x 150</v>
      </c>
      <c r="C99" s="16">
        <v>500</v>
      </c>
      <c r="D99" s="16">
        <v>300</v>
      </c>
      <c r="E99" s="16">
        <v>150</v>
      </c>
      <c r="F99" t="s">
        <v>555</v>
      </c>
      <c r="G99" s="20"/>
      <c r="H99" s="20"/>
      <c r="I99" s="20"/>
      <c r="J99" s="20"/>
      <c r="K99" s="20"/>
      <c r="L99" s="34"/>
      <c r="M99" s="34"/>
      <c r="N99" s="34"/>
      <c r="O99" s="20"/>
      <c r="P99" s="20"/>
      <c r="Q99" s="20"/>
      <c r="R99" s="20"/>
      <c r="S99" s="20"/>
      <c r="T99" s="20"/>
      <c r="U99" s="20"/>
      <c r="V99" s="35"/>
      <c r="W99" s="20"/>
      <c r="X99" s="20"/>
      <c r="Y99" s="20"/>
      <c r="Z99" s="33"/>
      <c r="AA99" s="33"/>
      <c r="AB99" s="33"/>
      <c r="AC99" s="33"/>
      <c r="AD99"/>
      <c r="AE99" t="s">
        <v>601</v>
      </c>
      <c r="AF99" s="20"/>
      <c r="AG99" s="20"/>
      <c r="AH99" s="20"/>
      <c r="AI99" s="20"/>
      <c r="AJ99" s="20"/>
      <c r="AK99" s="20"/>
      <c r="AL99" t="s">
        <v>603</v>
      </c>
      <c r="AM99" s="20"/>
      <c r="AN99" s="20"/>
      <c r="AO99" s="20"/>
      <c r="AP99" s="20"/>
      <c r="AQ99" s="20"/>
      <c r="AR99" s="20"/>
      <c r="AS99" t="s">
        <v>620</v>
      </c>
      <c r="AT99" t="s">
        <v>525</v>
      </c>
      <c r="AU99" t="s">
        <v>622</v>
      </c>
      <c r="AV99" t="s">
        <v>504</v>
      </c>
      <c r="AW99" t="s">
        <v>612</v>
      </c>
      <c r="AX99" t="s">
        <v>613</v>
      </c>
      <c r="BA99" s="25"/>
      <c r="BB99" s="25"/>
      <c r="BC99" s="25"/>
      <c r="BD99" s="25"/>
      <c r="BE99" s="25"/>
      <c r="BF99" s="25"/>
      <c r="BG99" s="25"/>
      <c r="BH99" s="25"/>
    </row>
    <row r="100" spans="1:60" x14ac:dyDescent="0.25">
      <c r="A100" s="16" t="str">
        <f t="shared" si="2"/>
        <v>500300200</v>
      </c>
      <c r="B100" s="16" t="str">
        <f t="shared" si="3"/>
        <v>500 x 300 x 200</v>
      </c>
      <c r="C100" s="16">
        <v>500</v>
      </c>
      <c r="D100" s="16">
        <v>300</v>
      </c>
      <c r="E100" s="16">
        <v>200</v>
      </c>
      <c r="F100" t="s">
        <v>556</v>
      </c>
      <c r="G100" s="20"/>
      <c r="H100" s="20"/>
      <c r="I100" s="20"/>
      <c r="J100" s="20"/>
      <c r="K100" s="20"/>
      <c r="L100" s="34"/>
      <c r="M100" s="34"/>
      <c r="N100" s="34"/>
      <c r="O100" s="20"/>
      <c r="P100" s="20"/>
      <c r="Q100" s="20"/>
      <c r="R100" s="20"/>
      <c r="S100" s="20"/>
      <c r="T100" s="20"/>
      <c r="U100" s="20"/>
      <c r="V100" s="35"/>
      <c r="W100" s="20"/>
      <c r="X100" s="20"/>
      <c r="Y100" s="20"/>
      <c r="Z100" s="33"/>
      <c r="AA100" s="33"/>
      <c r="AB100" s="33"/>
      <c r="AC100" s="33"/>
      <c r="AD100"/>
      <c r="AE100" t="s">
        <v>601</v>
      </c>
      <c r="AF100" s="20"/>
      <c r="AG100" s="20"/>
      <c r="AH100" s="20"/>
      <c r="AI100" s="20"/>
      <c r="AJ100" s="20"/>
      <c r="AK100" s="20"/>
      <c r="AL100" t="s">
        <v>603</v>
      </c>
      <c r="AM100" s="20"/>
      <c r="AN100" s="20"/>
      <c r="AO100" s="20"/>
      <c r="AP100" s="20"/>
      <c r="AQ100" s="20"/>
      <c r="AR100" s="20"/>
      <c r="AS100" t="s">
        <v>620</v>
      </c>
      <c r="AT100" t="s">
        <v>525</v>
      </c>
      <c r="AU100" t="s">
        <v>622</v>
      </c>
      <c r="AV100" t="s">
        <v>504</v>
      </c>
      <c r="AW100" t="s">
        <v>612</v>
      </c>
      <c r="AX100" t="s">
        <v>613</v>
      </c>
      <c r="BA100" s="25"/>
      <c r="BB100" s="25"/>
      <c r="BC100" s="25"/>
      <c r="BD100" s="25"/>
      <c r="BE100" s="25"/>
      <c r="BF100" s="25"/>
      <c r="BG100" s="25"/>
      <c r="BH100" s="25"/>
    </row>
    <row r="101" spans="1:60" x14ac:dyDescent="0.25">
      <c r="A101" s="16" t="str">
        <f t="shared" si="2"/>
        <v>500400200</v>
      </c>
      <c r="B101" s="16" t="str">
        <f t="shared" si="3"/>
        <v>500 x 400 x 200</v>
      </c>
      <c r="C101" s="16">
        <v>500</v>
      </c>
      <c r="D101" s="16">
        <v>400</v>
      </c>
      <c r="E101" s="16">
        <v>200</v>
      </c>
      <c r="F101" t="s">
        <v>557</v>
      </c>
      <c r="G101" s="20"/>
      <c r="H101" s="20"/>
      <c r="I101" s="20"/>
      <c r="J101" s="20"/>
      <c r="K101" s="20"/>
      <c r="L101" s="34"/>
      <c r="M101" s="34"/>
      <c r="N101" s="34"/>
      <c r="O101" s="20"/>
      <c r="P101" s="20"/>
      <c r="Q101" s="20"/>
      <c r="R101" s="20"/>
      <c r="S101" s="20"/>
      <c r="T101" s="20"/>
      <c r="U101" s="20"/>
      <c r="V101" s="35"/>
      <c r="W101" s="20"/>
      <c r="X101" s="20"/>
      <c r="Y101" s="20"/>
      <c r="Z101" s="33" t="s">
        <v>614</v>
      </c>
      <c r="AA101" s="33">
        <v>1</v>
      </c>
      <c r="AB101" s="33">
        <v>1</v>
      </c>
      <c r="AC101" s="33" t="s">
        <v>619</v>
      </c>
      <c r="AD101" t="s">
        <v>593</v>
      </c>
      <c r="AE101" t="s">
        <v>601</v>
      </c>
      <c r="AF101" s="20"/>
      <c r="AG101" s="20"/>
      <c r="AH101" s="20"/>
      <c r="AI101" s="20"/>
      <c r="AJ101" s="20"/>
      <c r="AK101" s="20"/>
      <c r="AL101" t="s">
        <v>603</v>
      </c>
      <c r="AM101" s="20"/>
      <c r="AN101" s="20"/>
      <c r="AO101" s="20"/>
      <c r="AP101" s="20"/>
      <c r="AQ101" s="20"/>
      <c r="AR101" s="20"/>
      <c r="AS101" t="s">
        <v>620</v>
      </c>
      <c r="AT101" t="s">
        <v>525</v>
      </c>
      <c r="AU101" t="s">
        <v>622</v>
      </c>
      <c r="AV101" t="s">
        <v>504</v>
      </c>
      <c r="AW101" t="s">
        <v>612</v>
      </c>
      <c r="AX101" t="s">
        <v>613</v>
      </c>
      <c r="BA101" s="25"/>
      <c r="BB101" s="25"/>
      <c r="BC101" s="25"/>
      <c r="BD101" s="25"/>
      <c r="BE101" s="25"/>
      <c r="BF101" s="25"/>
      <c r="BG101" s="25"/>
      <c r="BH101" s="25"/>
    </row>
    <row r="102" spans="1:60" x14ac:dyDescent="0.25">
      <c r="A102" s="16" t="str">
        <f t="shared" si="2"/>
        <v>500500200</v>
      </c>
      <c r="B102" s="16" t="str">
        <f t="shared" si="3"/>
        <v>500 x 500 x 200</v>
      </c>
      <c r="C102" s="16">
        <v>500</v>
      </c>
      <c r="D102" s="16">
        <v>500</v>
      </c>
      <c r="E102" s="16">
        <v>200</v>
      </c>
      <c r="F102" t="s">
        <v>558</v>
      </c>
      <c r="G102" s="20"/>
      <c r="H102" s="20"/>
      <c r="I102" s="20"/>
      <c r="J102" s="20"/>
      <c r="K102" s="20"/>
      <c r="L102" s="34"/>
      <c r="M102" s="34"/>
      <c r="N102" s="34"/>
      <c r="O102" s="20"/>
      <c r="P102" s="20"/>
      <c r="Q102" s="20"/>
      <c r="R102" s="20"/>
      <c r="S102" s="20"/>
      <c r="T102" s="20"/>
      <c r="U102" s="20"/>
      <c r="V102" s="35"/>
      <c r="W102" s="20"/>
      <c r="X102" s="20"/>
      <c r="Y102" s="20"/>
      <c r="Z102" s="33" t="s">
        <v>617</v>
      </c>
      <c r="AA102" s="33">
        <v>1</v>
      </c>
      <c r="AB102" s="33">
        <v>1</v>
      </c>
      <c r="AC102" s="33" t="s">
        <v>619</v>
      </c>
      <c r="AD102" t="s">
        <v>594</v>
      </c>
      <c r="AE102" t="s">
        <v>601</v>
      </c>
      <c r="AF102" s="20"/>
      <c r="AG102" s="20"/>
      <c r="AH102" s="20"/>
      <c r="AI102" s="20"/>
      <c r="AJ102" s="20"/>
      <c r="AK102" s="20"/>
      <c r="AL102" t="s">
        <v>603</v>
      </c>
      <c r="AM102" s="20"/>
      <c r="AN102" s="20"/>
      <c r="AO102" s="20"/>
      <c r="AP102" s="20"/>
      <c r="AQ102" s="20"/>
      <c r="AR102" s="20"/>
      <c r="AS102" t="s">
        <v>620</v>
      </c>
      <c r="AT102" t="s">
        <v>525</v>
      </c>
      <c r="AU102" t="s">
        <v>622</v>
      </c>
      <c r="AV102" t="s">
        <v>504</v>
      </c>
      <c r="AW102" t="s">
        <v>612</v>
      </c>
      <c r="AX102" t="s">
        <v>613</v>
      </c>
      <c r="BA102" s="25"/>
      <c r="BB102" s="25"/>
      <c r="BC102" s="25"/>
      <c r="BD102" s="25"/>
      <c r="BE102" s="25"/>
      <c r="BF102" s="25"/>
      <c r="BG102" s="25"/>
      <c r="BH102" s="25"/>
    </row>
    <row r="103" spans="1:60" x14ac:dyDescent="0.25">
      <c r="A103" s="16" t="str">
        <f t="shared" si="2"/>
        <v>500600200</v>
      </c>
      <c r="B103" s="16" t="str">
        <f t="shared" si="3"/>
        <v>500 x 600 x 200</v>
      </c>
      <c r="C103" s="16">
        <v>500</v>
      </c>
      <c r="D103" s="16">
        <v>600</v>
      </c>
      <c r="E103" s="16">
        <v>200</v>
      </c>
      <c r="F103" t="s">
        <v>559</v>
      </c>
      <c r="G103" s="20"/>
      <c r="H103" s="20"/>
      <c r="I103" s="20"/>
      <c r="J103" s="20"/>
      <c r="K103" s="20"/>
      <c r="L103" s="34"/>
      <c r="M103" s="34"/>
      <c r="N103" s="34"/>
      <c r="O103" s="20"/>
      <c r="P103" s="20"/>
      <c r="Q103" s="20"/>
      <c r="R103" s="20"/>
      <c r="S103" s="20"/>
      <c r="T103" s="20"/>
      <c r="U103" s="20"/>
      <c r="V103" s="35"/>
      <c r="W103" s="20"/>
      <c r="X103" s="20"/>
      <c r="Y103" s="20"/>
      <c r="Z103" s="33" t="s">
        <v>618</v>
      </c>
      <c r="AA103" s="33">
        <v>1</v>
      </c>
      <c r="AB103" s="33">
        <v>2</v>
      </c>
      <c r="AC103" s="33" t="s">
        <v>619</v>
      </c>
      <c r="AD103"/>
      <c r="AE103" t="s">
        <v>601</v>
      </c>
      <c r="AF103" s="20"/>
      <c r="AG103" s="20"/>
      <c r="AH103" s="20"/>
      <c r="AI103" s="20"/>
      <c r="AJ103" s="20"/>
      <c r="AK103" s="20"/>
      <c r="AL103" t="s">
        <v>603</v>
      </c>
      <c r="AM103" s="20"/>
      <c r="AN103" s="20"/>
      <c r="AO103" s="20"/>
      <c r="AP103" s="20"/>
      <c r="AQ103" s="20"/>
      <c r="AR103" s="20"/>
      <c r="AS103" t="s">
        <v>620</v>
      </c>
      <c r="AT103" t="s">
        <v>525</v>
      </c>
      <c r="AU103" t="s">
        <v>622</v>
      </c>
      <c r="AV103" t="s">
        <v>504</v>
      </c>
      <c r="AW103" t="s">
        <v>612</v>
      </c>
      <c r="AX103" t="s">
        <v>613</v>
      </c>
      <c r="BA103" s="25"/>
      <c r="BB103" s="25"/>
      <c r="BC103" s="25"/>
      <c r="BD103" s="25"/>
      <c r="BE103" s="25"/>
      <c r="BF103" s="25"/>
      <c r="BG103" s="25"/>
      <c r="BH103" s="25"/>
    </row>
    <row r="104" spans="1:60" x14ac:dyDescent="0.25">
      <c r="A104" s="16" t="str">
        <f t="shared" si="2"/>
        <v>500400250</v>
      </c>
      <c r="B104" s="16" t="str">
        <f t="shared" si="3"/>
        <v>500 x 400 x 250</v>
      </c>
      <c r="C104" s="16">
        <v>500</v>
      </c>
      <c r="D104" s="16">
        <v>400</v>
      </c>
      <c r="E104" s="16">
        <v>250</v>
      </c>
      <c r="F104" t="s">
        <v>560</v>
      </c>
      <c r="G104" s="20"/>
      <c r="H104" s="20"/>
      <c r="I104" s="20"/>
      <c r="J104" s="20"/>
      <c r="K104" s="20"/>
      <c r="L104" s="34"/>
      <c r="M104" s="34"/>
      <c r="N104" s="34"/>
      <c r="O104" s="20"/>
      <c r="P104" s="20"/>
      <c r="Q104" s="20"/>
      <c r="R104" s="20"/>
      <c r="S104" s="20"/>
      <c r="T104" s="20"/>
      <c r="U104" s="20"/>
      <c r="V104" s="35"/>
      <c r="W104" s="20"/>
      <c r="X104" s="20"/>
      <c r="Y104" s="20"/>
      <c r="Z104" s="33" t="s">
        <v>614</v>
      </c>
      <c r="AA104" s="33">
        <v>1</v>
      </c>
      <c r="AB104" s="33">
        <v>1</v>
      </c>
      <c r="AC104" s="33" t="s">
        <v>619</v>
      </c>
      <c r="AD104" t="s">
        <v>595</v>
      </c>
      <c r="AE104" t="s">
        <v>601</v>
      </c>
      <c r="AF104" s="20"/>
      <c r="AG104" s="20"/>
      <c r="AH104" s="20"/>
      <c r="AI104" s="20"/>
      <c r="AJ104" s="20"/>
      <c r="AK104" s="20"/>
      <c r="AL104" t="s">
        <v>603</v>
      </c>
      <c r="AM104" s="20"/>
      <c r="AN104" s="20"/>
      <c r="AO104" s="20"/>
      <c r="AP104" s="20"/>
      <c r="AQ104" s="20"/>
      <c r="AR104" s="20"/>
      <c r="AS104" t="s">
        <v>620</v>
      </c>
      <c r="AT104" t="s">
        <v>525</v>
      </c>
      <c r="AU104" t="s">
        <v>622</v>
      </c>
      <c r="AV104" t="s">
        <v>504</v>
      </c>
      <c r="AW104" t="s">
        <v>612</v>
      </c>
      <c r="AX104" t="s">
        <v>613</v>
      </c>
      <c r="BA104" s="25"/>
      <c r="BB104" s="25"/>
      <c r="BC104" s="25"/>
      <c r="BD104" s="25"/>
      <c r="BE104" s="25"/>
      <c r="BF104" s="25"/>
      <c r="BG104" s="25"/>
      <c r="BH104" s="25"/>
    </row>
    <row r="105" spans="1:60" x14ac:dyDescent="0.25">
      <c r="A105" s="16" t="str">
        <f t="shared" si="2"/>
        <v>500500300</v>
      </c>
      <c r="B105" s="16" t="str">
        <f t="shared" si="3"/>
        <v>500 x 500 x 300</v>
      </c>
      <c r="C105" s="16">
        <v>500</v>
      </c>
      <c r="D105" s="16">
        <v>500</v>
      </c>
      <c r="E105" s="16">
        <v>300</v>
      </c>
      <c r="F105" t="s">
        <v>561</v>
      </c>
      <c r="G105" s="20"/>
      <c r="H105" s="20"/>
      <c r="I105" s="20"/>
      <c r="J105" s="20"/>
      <c r="K105" s="20"/>
      <c r="L105" s="34"/>
      <c r="M105" s="34"/>
      <c r="N105" s="34"/>
      <c r="O105" s="20"/>
      <c r="P105" s="20"/>
      <c r="Q105" s="20"/>
      <c r="R105" s="20"/>
      <c r="S105" s="20"/>
      <c r="T105" s="20"/>
      <c r="U105" s="20"/>
      <c r="V105" s="35"/>
      <c r="W105" s="20"/>
      <c r="X105" s="20"/>
      <c r="Y105" s="20"/>
      <c r="Z105" s="33" t="s">
        <v>617</v>
      </c>
      <c r="AA105" s="33">
        <v>1</v>
      </c>
      <c r="AB105" s="33">
        <v>1</v>
      </c>
      <c r="AC105" s="33" t="s">
        <v>619</v>
      </c>
      <c r="AD105"/>
      <c r="AE105" t="s">
        <v>601</v>
      </c>
      <c r="AF105" s="20"/>
      <c r="AG105" s="20"/>
      <c r="AH105" s="20"/>
      <c r="AI105" s="20"/>
      <c r="AJ105" s="20"/>
      <c r="AK105" s="20"/>
      <c r="AL105" t="s">
        <v>603</v>
      </c>
      <c r="AM105" s="20"/>
      <c r="AN105" s="20"/>
      <c r="AO105" s="20"/>
      <c r="AP105" s="20"/>
      <c r="AQ105" s="20"/>
      <c r="AR105" s="20"/>
      <c r="AS105" t="s">
        <v>620</v>
      </c>
      <c r="AT105" t="s">
        <v>525</v>
      </c>
      <c r="AU105" t="s">
        <v>622</v>
      </c>
      <c r="AV105" t="s">
        <v>504</v>
      </c>
      <c r="AW105" t="s">
        <v>612</v>
      </c>
      <c r="AX105" t="s">
        <v>613</v>
      </c>
      <c r="BA105" s="25"/>
      <c r="BB105" s="25"/>
      <c r="BC105" s="25"/>
      <c r="BD105" s="25"/>
      <c r="BE105" s="25"/>
      <c r="BF105" s="25"/>
      <c r="BG105" s="25"/>
      <c r="BH105" s="25"/>
    </row>
    <row r="106" spans="1:60" x14ac:dyDescent="0.25">
      <c r="A106" s="16" t="str">
        <f t="shared" si="2"/>
        <v>500600300</v>
      </c>
      <c r="B106" s="16" t="str">
        <f t="shared" si="3"/>
        <v>500 x 600 x 300</v>
      </c>
      <c r="C106" s="16">
        <v>500</v>
      </c>
      <c r="D106" s="16">
        <v>600</v>
      </c>
      <c r="E106" s="16">
        <v>300</v>
      </c>
      <c r="F106" t="s">
        <v>562</v>
      </c>
      <c r="G106" s="20"/>
      <c r="H106" s="20"/>
      <c r="I106" s="20"/>
      <c r="J106" s="20"/>
      <c r="K106" s="20"/>
      <c r="L106" s="34"/>
      <c r="M106" s="34"/>
      <c r="N106" s="34"/>
      <c r="O106" s="20"/>
      <c r="P106" s="20"/>
      <c r="Q106" s="20"/>
      <c r="R106" s="20"/>
      <c r="S106" s="20"/>
      <c r="T106" s="20"/>
      <c r="U106" s="20"/>
      <c r="V106" s="35"/>
      <c r="W106" s="20"/>
      <c r="X106" s="20"/>
      <c r="Y106" s="20"/>
      <c r="Z106" s="33" t="s">
        <v>618</v>
      </c>
      <c r="AA106" s="33">
        <v>1</v>
      </c>
      <c r="AB106" s="33">
        <v>2</v>
      </c>
      <c r="AC106" s="33" t="s">
        <v>619</v>
      </c>
      <c r="AD106" t="s">
        <v>598</v>
      </c>
      <c r="AE106" t="s">
        <v>601</v>
      </c>
      <c r="AF106" s="20"/>
      <c r="AG106" s="20"/>
      <c r="AH106" s="20"/>
      <c r="AI106" s="20"/>
      <c r="AJ106" s="20"/>
      <c r="AK106" s="20"/>
      <c r="AL106" t="s">
        <v>603</v>
      </c>
      <c r="AM106" s="20"/>
      <c r="AN106" s="20"/>
      <c r="AO106" s="20"/>
      <c r="AP106" s="20"/>
      <c r="AQ106" s="20"/>
      <c r="AR106" s="20"/>
      <c r="AS106" t="s">
        <v>620</v>
      </c>
      <c r="AT106" t="s">
        <v>525</v>
      </c>
      <c r="AU106" t="s">
        <v>622</v>
      </c>
      <c r="AV106" t="s">
        <v>504</v>
      </c>
      <c r="AW106" t="s">
        <v>612</v>
      </c>
      <c r="AX106" t="s">
        <v>613</v>
      </c>
      <c r="BA106" s="25"/>
      <c r="BB106" s="25"/>
      <c r="BC106" s="25"/>
      <c r="BD106" s="25"/>
      <c r="BE106" s="25"/>
      <c r="BF106" s="25"/>
      <c r="BG106" s="25"/>
      <c r="BH106" s="25"/>
    </row>
    <row r="107" spans="1:60" x14ac:dyDescent="0.25">
      <c r="A107" s="16" t="str">
        <f t="shared" si="2"/>
        <v>600400200</v>
      </c>
      <c r="B107" s="16" t="str">
        <f t="shared" si="3"/>
        <v>600 x 400 x 200</v>
      </c>
      <c r="C107" s="16">
        <v>600</v>
      </c>
      <c r="D107" s="16">
        <v>400</v>
      </c>
      <c r="E107" s="16">
        <v>200</v>
      </c>
      <c r="F107" t="s">
        <v>563</v>
      </c>
      <c r="G107" s="20"/>
      <c r="H107" s="20"/>
      <c r="I107" s="20"/>
      <c r="J107" s="20"/>
      <c r="K107" s="20"/>
      <c r="L107" s="34"/>
      <c r="M107" s="34"/>
      <c r="N107" s="34"/>
      <c r="O107" s="20"/>
      <c r="P107" s="20"/>
      <c r="Q107" s="20"/>
      <c r="R107" s="20"/>
      <c r="S107" s="20"/>
      <c r="T107" s="20"/>
      <c r="U107" s="20"/>
      <c r="V107" s="35"/>
      <c r="W107" s="20"/>
      <c r="X107" s="20"/>
      <c r="Y107" s="20"/>
      <c r="Z107" s="33" t="s">
        <v>614</v>
      </c>
      <c r="AA107" s="33">
        <v>1</v>
      </c>
      <c r="AB107" s="33">
        <v>1</v>
      </c>
      <c r="AC107" s="33" t="s">
        <v>619</v>
      </c>
      <c r="AD107" t="s">
        <v>593</v>
      </c>
      <c r="AE107" t="s">
        <v>601</v>
      </c>
      <c r="AF107" s="20"/>
      <c r="AG107" s="20"/>
      <c r="AH107" s="20"/>
      <c r="AI107" s="20"/>
      <c r="AJ107" s="20"/>
      <c r="AK107" s="20"/>
      <c r="AL107" t="s">
        <v>604</v>
      </c>
      <c r="AM107" s="20"/>
      <c r="AN107" s="20"/>
      <c r="AO107" s="20"/>
      <c r="AP107" s="20"/>
      <c r="AQ107" s="20"/>
      <c r="AR107" s="20"/>
      <c r="AS107" t="s">
        <v>620</v>
      </c>
      <c r="AT107" t="s">
        <v>525</v>
      </c>
      <c r="AU107" t="s">
        <v>622</v>
      </c>
      <c r="AV107" t="s">
        <v>504</v>
      </c>
      <c r="AW107" t="s">
        <v>612</v>
      </c>
      <c r="AX107" t="s">
        <v>613</v>
      </c>
      <c r="BA107" s="25"/>
      <c r="BB107" s="25"/>
      <c r="BC107" s="25"/>
      <c r="BD107" s="25"/>
      <c r="BE107" s="25"/>
      <c r="BF107" s="25"/>
      <c r="BG107" s="25"/>
      <c r="BH107" s="25"/>
    </row>
    <row r="108" spans="1:60" x14ac:dyDescent="0.25">
      <c r="A108" s="16" t="str">
        <f t="shared" si="2"/>
        <v>600500200</v>
      </c>
      <c r="B108" s="16" t="str">
        <f t="shared" si="3"/>
        <v>600 x 500 x 200</v>
      </c>
      <c r="C108" s="16">
        <v>600</v>
      </c>
      <c r="D108" s="16">
        <v>500</v>
      </c>
      <c r="E108" s="16">
        <v>200</v>
      </c>
      <c r="F108" t="s">
        <v>564</v>
      </c>
      <c r="G108" s="20"/>
      <c r="H108" s="20"/>
      <c r="I108" s="20"/>
      <c r="J108" s="20"/>
      <c r="K108" s="20"/>
      <c r="L108" s="34"/>
      <c r="M108" s="34"/>
      <c r="N108" s="34"/>
      <c r="O108" s="20"/>
      <c r="P108" s="20"/>
      <c r="Q108" s="20"/>
      <c r="R108" s="20"/>
      <c r="S108" s="20"/>
      <c r="T108" s="20"/>
      <c r="U108" s="20"/>
      <c r="V108" s="35"/>
      <c r="W108" s="20"/>
      <c r="X108" s="20"/>
      <c r="Y108" s="20"/>
      <c r="Z108" s="33" t="s">
        <v>617</v>
      </c>
      <c r="AA108" s="33">
        <v>1</v>
      </c>
      <c r="AB108" s="33">
        <v>1</v>
      </c>
      <c r="AC108" s="33" t="s">
        <v>619</v>
      </c>
      <c r="AD108" t="s">
        <v>594</v>
      </c>
      <c r="AE108" t="s">
        <v>601</v>
      </c>
      <c r="AF108" s="20"/>
      <c r="AG108" s="20"/>
      <c r="AH108" s="20"/>
      <c r="AI108" s="20"/>
      <c r="AJ108" s="20"/>
      <c r="AK108" s="20"/>
      <c r="AL108" t="s">
        <v>604</v>
      </c>
      <c r="AM108" s="20"/>
      <c r="AN108" s="20"/>
      <c r="AO108" s="20"/>
      <c r="AP108" s="20"/>
      <c r="AQ108" s="20"/>
      <c r="AR108" s="20"/>
      <c r="AS108" t="s">
        <v>620</v>
      </c>
      <c r="AT108" t="s">
        <v>525</v>
      </c>
      <c r="AU108" t="s">
        <v>622</v>
      </c>
      <c r="AV108" t="s">
        <v>504</v>
      </c>
      <c r="AW108" t="s">
        <v>612</v>
      </c>
      <c r="AX108" t="s">
        <v>613</v>
      </c>
      <c r="BA108" s="25"/>
      <c r="BB108" s="25"/>
      <c r="BC108" s="25"/>
      <c r="BD108" s="25"/>
      <c r="BE108" s="25"/>
      <c r="BF108" s="25"/>
      <c r="BG108" s="25"/>
      <c r="BH108" s="25"/>
    </row>
    <row r="109" spans="1:60" x14ac:dyDescent="0.25">
      <c r="A109" s="16" t="str">
        <f t="shared" si="2"/>
        <v>600400250</v>
      </c>
      <c r="B109" s="16" t="str">
        <f t="shared" si="3"/>
        <v>600 x 400 x 250</v>
      </c>
      <c r="C109" s="16">
        <v>600</v>
      </c>
      <c r="D109" s="16">
        <v>400</v>
      </c>
      <c r="E109" s="16">
        <v>250</v>
      </c>
      <c r="F109" t="s">
        <v>565</v>
      </c>
      <c r="G109" s="20"/>
      <c r="H109" s="20"/>
      <c r="I109" s="20"/>
      <c r="J109" s="20"/>
      <c r="K109" s="20"/>
      <c r="L109" s="34"/>
      <c r="M109" s="34"/>
      <c r="N109" s="34"/>
      <c r="O109" s="20"/>
      <c r="P109" s="20"/>
      <c r="Q109" s="20"/>
      <c r="R109" s="20"/>
      <c r="S109" s="20"/>
      <c r="T109" s="20"/>
      <c r="U109" s="20"/>
      <c r="V109" s="35"/>
      <c r="W109" s="20"/>
      <c r="X109" s="20"/>
      <c r="Y109" s="20"/>
      <c r="Z109" s="33" t="s">
        <v>614</v>
      </c>
      <c r="AA109" s="33">
        <v>1</v>
      </c>
      <c r="AB109" s="33">
        <v>1</v>
      </c>
      <c r="AC109" s="33" t="s">
        <v>619</v>
      </c>
      <c r="AD109" t="s">
        <v>595</v>
      </c>
      <c r="AE109" t="s">
        <v>601</v>
      </c>
      <c r="AF109" s="20"/>
      <c r="AG109" s="20"/>
      <c r="AH109" s="20"/>
      <c r="AI109" s="20"/>
      <c r="AJ109" s="20"/>
      <c r="AK109" s="20"/>
      <c r="AL109" t="s">
        <v>604</v>
      </c>
      <c r="AM109" s="20"/>
      <c r="AN109" s="20"/>
      <c r="AO109" s="20"/>
      <c r="AP109" s="20"/>
      <c r="AQ109" s="20"/>
      <c r="AR109" s="20"/>
      <c r="AS109" t="s">
        <v>620</v>
      </c>
      <c r="AT109" t="s">
        <v>525</v>
      </c>
      <c r="AU109" t="s">
        <v>622</v>
      </c>
      <c r="AV109" t="s">
        <v>504</v>
      </c>
      <c r="AW109" t="s">
        <v>612</v>
      </c>
      <c r="AX109" t="s">
        <v>613</v>
      </c>
      <c r="BA109" s="25"/>
      <c r="BB109" s="25"/>
      <c r="BC109" s="25"/>
      <c r="BD109" s="25"/>
      <c r="BE109" s="25"/>
      <c r="BF109" s="25"/>
      <c r="BG109" s="25"/>
      <c r="BH109" s="25"/>
    </row>
    <row r="110" spans="1:60" x14ac:dyDescent="0.25">
      <c r="A110" s="16" t="str">
        <f t="shared" si="2"/>
        <v>600600250</v>
      </c>
      <c r="B110" s="16" t="str">
        <f t="shared" si="3"/>
        <v>600 x 600 x 250</v>
      </c>
      <c r="C110" s="16">
        <v>600</v>
      </c>
      <c r="D110" s="16">
        <v>600</v>
      </c>
      <c r="E110" s="16">
        <v>250</v>
      </c>
      <c r="F110" t="s">
        <v>566</v>
      </c>
      <c r="G110" s="20"/>
      <c r="H110" s="20"/>
      <c r="I110" s="20"/>
      <c r="J110" s="20"/>
      <c r="K110" s="20"/>
      <c r="L110" s="34"/>
      <c r="M110" s="34"/>
      <c r="N110" s="34"/>
      <c r="O110" s="20"/>
      <c r="P110" s="20"/>
      <c r="Q110" s="20"/>
      <c r="R110" s="20"/>
      <c r="S110" s="20"/>
      <c r="T110" s="20"/>
      <c r="U110" s="20"/>
      <c r="V110" s="35"/>
      <c r="W110" s="20"/>
      <c r="X110" s="20"/>
      <c r="Y110" s="20"/>
      <c r="Z110" s="33" t="s">
        <v>618</v>
      </c>
      <c r="AA110" s="33">
        <v>1</v>
      </c>
      <c r="AB110" s="33">
        <v>2</v>
      </c>
      <c r="AC110" s="33" t="s">
        <v>619</v>
      </c>
      <c r="AD110" t="s">
        <v>597</v>
      </c>
      <c r="AE110" t="s">
        <v>601</v>
      </c>
      <c r="AF110" s="20"/>
      <c r="AG110" s="20"/>
      <c r="AH110" s="20"/>
      <c r="AI110" s="20"/>
      <c r="AJ110" s="20"/>
      <c r="AK110" s="20"/>
      <c r="AL110" t="s">
        <v>604</v>
      </c>
      <c r="AM110" s="20"/>
      <c r="AN110" s="20"/>
      <c r="AO110" s="20"/>
      <c r="AP110" s="20"/>
      <c r="AQ110" s="20"/>
      <c r="AR110" s="20"/>
      <c r="AS110" t="s">
        <v>620</v>
      </c>
      <c r="AT110" t="s">
        <v>525</v>
      </c>
      <c r="AU110" t="s">
        <v>622</v>
      </c>
      <c r="AV110" t="s">
        <v>504</v>
      </c>
      <c r="AW110" t="s">
        <v>612</v>
      </c>
      <c r="AX110" t="s">
        <v>613</v>
      </c>
      <c r="BA110" s="25"/>
      <c r="BB110" s="25"/>
      <c r="BC110" s="25"/>
      <c r="BD110" s="25"/>
      <c r="BE110" s="25"/>
      <c r="BF110" s="25"/>
      <c r="BG110" s="25"/>
      <c r="BH110" s="25"/>
    </row>
    <row r="111" spans="1:60" x14ac:dyDescent="0.25">
      <c r="A111" s="16" t="str">
        <f t="shared" si="2"/>
        <v>600400400</v>
      </c>
      <c r="B111" s="16" t="str">
        <f t="shared" si="3"/>
        <v>600 x 400 x 400</v>
      </c>
      <c r="C111" s="16">
        <v>600</v>
      </c>
      <c r="D111" s="16">
        <v>400</v>
      </c>
      <c r="E111" s="16">
        <v>400</v>
      </c>
      <c r="F111" t="s">
        <v>568</v>
      </c>
      <c r="G111" s="20"/>
      <c r="H111" s="20"/>
      <c r="I111" s="20"/>
      <c r="J111" s="20"/>
      <c r="K111" s="20"/>
      <c r="L111" s="34"/>
      <c r="M111" s="34"/>
      <c r="N111" s="34"/>
      <c r="O111" s="20"/>
      <c r="P111" s="20"/>
      <c r="Q111" s="20"/>
      <c r="R111" s="20"/>
      <c r="S111" s="20"/>
      <c r="T111" s="20"/>
      <c r="U111" s="20"/>
      <c r="V111" s="35"/>
      <c r="W111" s="20"/>
      <c r="X111" s="20"/>
      <c r="Y111" s="20"/>
      <c r="Z111" s="33" t="s">
        <v>614</v>
      </c>
      <c r="AA111" s="33">
        <v>1</v>
      </c>
      <c r="AB111" s="33">
        <v>1</v>
      </c>
      <c r="AC111" s="33" t="s">
        <v>619</v>
      </c>
      <c r="AD111"/>
      <c r="AE111" t="s">
        <v>601</v>
      </c>
      <c r="AF111" s="20"/>
      <c r="AG111" s="20"/>
      <c r="AH111" s="20"/>
      <c r="AI111" s="20"/>
      <c r="AJ111" s="20"/>
      <c r="AK111" s="20"/>
      <c r="AL111" t="s">
        <v>604</v>
      </c>
      <c r="AM111" s="20"/>
      <c r="AN111" s="20"/>
      <c r="AO111" s="20"/>
      <c r="AP111" s="20"/>
      <c r="AQ111" s="20"/>
      <c r="AR111" s="20"/>
      <c r="AS111" t="s">
        <v>620</v>
      </c>
      <c r="AT111" t="s">
        <v>525</v>
      </c>
      <c r="AU111" t="s">
        <v>622</v>
      </c>
      <c r="AV111" t="s">
        <v>504</v>
      </c>
      <c r="AW111" t="s">
        <v>612</v>
      </c>
      <c r="AX111" t="s">
        <v>613</v>
      </c>
      <c r="BA111" s="25"/>
      <c r="BB111" s="25"/>
      <c r="BC111" s="25"/>
      <c r="BD111" s="25"/>
      <c r="BE111" s="25"/>
      <c r="BF111" s="25"/>
      <c r="BG111" s="25"/>
      <c r="BH111" s="25"/>
    </row>
    <row r="112" spans="1:60" x14ac:dyDescent="0.25">
      <c r="A112" s="16" t="str">
        <f t="shared" si="2"/>
        <v>600600400</v>
      </c>
      <c r="B112" s="16" t="str">
        <f t="shared" si="3"/>
        <v>600 x 600 x 400</v>
      </c>
      <c r="C112" s="16">
        <v>600</v>
      </c>
      <c r="D112" s="16">
        <v>600</v>
      </c>
      <c r="E112" s="16">
        <v>400</v>
      </c>
      <c r="F112" t="s">
        <v>569</v>
      </c>
      <c r="G112" s="20"/>
      <c r="H112" s="20"/>
      <c r="I112" s="20"/>
      <c r="J112" s="20"/>
      <c r="K112" s="20"/>
      <c r="L112" s="34"/>
      <c r="M112" s="34"/>
      <c r="N112" s="34"/>
      <c r="O112" s="20"/>
      <c r="P112" s="20"/>
      <c r="Q112" s="20"/>
      <c r="R112" s="20"/>
      <c r="S112" s="20"/>
      <c r="T112" s="20"/>
      <c r="U112" s="20"/>
      <c r="V112" s="35"/>
      <c r="W112" s="20"/>
      <c r="X112" s="20"/>
      <c r="Y112" s="20"/>
      <c r="Z112" s="33" t="s">
        <v>618</v>
      </c>
      <c r="AA112" s="33">
        <v>1</v>
      </c>
      <c r="AB112" s="33">
        <v>2</v>
      </c>
      <c r="AC112" s="33" t="s">
        <v>619</v>
      </c>
      <c r="AD112"/>
      <c r="AE112" t="s">
        <v>601</v>
      </c>
      <c r="AF112" s="20"/>
      <c r="AG112" s="20"/>
      <c r="AH112" s="20"/>
      <c r="AI112" s="20"/>
      <c r="AJ112" s="20"/>
      <c r="AK112" s="20"/>
      <c r="AL112" t="s">
        <v>604</v>
      </c>
      <c r="AM112" s="20"/>
      <c r="AN112" s="20"/>
      <c r="AO112" s="20"/>
      <c r="AP112" s="20"/>
      <c r="AQ112" s="20"/>
      <c r="AR112" s="20"/>
      <c r="AS112" t="s">
        <v>620</v>
      </c>
      <c r="AT112" t="s">
        <v>525</v>
      </c>
      <c r="AU112" t="s">
        <v>622</v>
      </c>
      <c r="AV112" t="s">
        <v>504</v>
      </c>
      <c r="AW112" t="s">
        <v>612</v>
      </c>
      <c r="AX112" t="s">
        <v>613</v>
      </c>
      <c r="BA112" s="25"/>
      <c r="BB112" s="25"/>
      <c r="BC112" s="25"/>
      <c r="BD112" s="25"/>
      <c r="BE112" s="25"/>
      <c r="BF112" s="25"/>
      <c r="BG112" s="25"/>
      <c r="BH112" s="25"/>
    </row>
    <row r="113" spans="1:60" x14ac:dyDescent="0.25">
      <c r="A113" s="16" t="str">
        <f t="shared" si="2"/>
        <v>700500200</v>
      </c>
      <c r="B113" s="16" t="str">
        <f t="shared" si="3"/>
        <v>700 x 500 x 200</v>
      </c>
      <c r="C113" s="16">
        <v>700</v>
      </c>
      <c r="D113" s="16">
        <v>500</v>
      </c>
      <c r="E113" s="16">
        <v>200</v>
      </c>
      <c r="F113" t="s">
        <v>570</v>
      </c>
      <c r="G113" s="20"/>
      <c r="H113" s="20"/>
      <c r="I113" s="20"/>
      <c r="J113" s="20"/>
      <c r="K113" s="20"/>
      <c r="L113" s="34"/>
      <c r="M113" s="34"/>
      <c r="N113" s="34"/>
      <c r="O113" s="20"/>
      <c r="P113" s="20"/>
      <c r="Q113" s="20"/>
      <c r="R113" s="20"/>
      <c r="S113" s="20"/>
      <c r="T113" s="20"/>
      <c r="U113" s="20"/>
      <c r="V113" s="35"/>
      <c r="W113" s="20"/>
      <c r="X113" s="20"/>
      <c r="Y113" s="20"/>
      <c r="Z113" s="33" t="s">
        <v>617</v>
      </c>
      <c r="AA113" s="33">
        <v>1</v>
      </c>
      <c r="AB113" s="33">
        <v>1</v>
      </c>
      <c r="AC113" s="33" t="s">
        <v>619</v>
      </c>
      <c r="AD113" t="s">
        <v>594</v>
      </c>
      <c r="AE113" t="s">
        <v>601</v>
      </c>
      <c r="AF113" s="20"/>
      <c r="AG113" s="20"/>
      <c r="AH113" s="20"/>
      <c r="AI113" s="20"/>
      <c r="AJ113" s="20"/>
      <c r="AK113" s="20"/>
      <c r="AL113" t="s">
        <v>605</v>
      </c>
      <c r="AM113" s="20"/>
      <c r="AN113" s="20"/>
      <c r="AO113" s="20"/>
      <c r="AP113" s="20"/>
      <c r="AQ113" s="20"/>
      <c r="AR113" s="20"/>
      <c r="AS113" t="s">
        <v>620</v>
      </c>
      <c r="AT113" t="s">
        <v>525</v>
      </c>
      <c r="AU113" t="s">
        <v>622</v>
      </c>
      <c r="AV113" t="s">
        <v>504</v>
      </c>
      <c r="AW113" t="s">
        <v>612</v>
      </c>
      <c r="AX113" t="s">
        <v>613</v>
      </c>
      <c r="BA113" s="25"/>
      <c r="BB113" s="25"/>
      <c r="BC113" s="25"/>
      <c r="BD113" s="25"/>
      <c r="BE113" s="25"/>
      <c r="BF113" s="25"/>
      <c r="BG113" s="25"/>
      <c r="BH113" s="25"/>
    </row>
    <row r="114" spans="1:60" x14ac:dyDescent="0.25">
      <c r="A114" s="16" t="str">
        <f t="shared" si="2"/>
        <v>700500250</v>
      </c>
      <c r="B114" s="16" t="str">
        <f t="shared" si="3"/>
        <v>700 x 500 x 250</v>
      </c>
      <c r="C114" s="16">
        <v>700</v>
      </c>
      <c r="D114" s="16">
        <v>500</v>
      </c>
      <c r="E114" s="16">
        <v>250</v>
      </c>
      <c r="F114" t="s">
        <v>571</v>
      </c>
      <c r="G114" s="20"/>
      <c r="H114" s="20"/>
      <c r="I114" s="20"/>
      <c r="J114" s="20"/>
      <c r="K114" s="20"/>
      <c r="L114" s="34"/>
      <c r="M114" s="34"/>
      <c r="N114" s="34"/>
      <c r="O114" s="20"/>
      <c r="P114" s="20"/>
      <c r="Q114" s="20"/>
      <c r="R114" s="20"/>
      <c r="S114" s="20"/>
      <c r="T114" s="20"/>
      <c r="U114" s="20"/>
      <c r="V114" s="35"/>
      <c r="W114" s="20"/>
      <c r="X114" s="20"/>
      <c r="Y114" s="20"/>
      <c r="Z114" s="33" t="s">
        <v>617</v>
      </c>
      <c r="AA114" s="33">
        <v>1</v>
      </c>
      <c r="AB114" s="33">
        <v>1</v>
      </c>
      <c r="AC114" s="33" t="s">
        <v>619</v>
      </c>
      <c r="AD114" t="s">
        <v>596</v>
      </c>
      <c r="AE114" t="s">
        <v>601</v>
      </c>
      <c r="AF114" s="20"/>
      <c r="AG114" s="20"/>
      <c r="AH114" s="20"/>
      <c r="AI114" s="20"/>
      <c r="AJ114" s="20"/>
      <c r="AK114" s="20"/>
      <c r="AL114" t="s">
        <v>605</v>
      </c>
      <c r="AM114" s="20"/>
      <c r="AN114" s="20"/>
      <c r="AO114" s="20"/>
      <c r="AP114" s="20"/>
      <c r="AQ114" s="20"/>
      <c r="AR114" s="20"/>
      <c r="AS114" t="s">
        <v>620</v>
      </c>
      <c r="AT114" t="s">
        <v>525</v>
      </c>
      <c r="AU114" t="s">
        <v>622</v>
      </c>
      <c r="AV114" t="s">
        <v>504</v>
      </c>
      <c r="AW114" t="s">
        <v>612</v>
      </c>
      <c r="AX114" t="s">
        <v>613</v>
      </c>
      <c r="BA114" s="25"/>
      <c r="BB114" s="25"/>
      <c r="BC114" s="25"/>
      <c r="BD114" s="25"/>
      <c r="BE114" s="25"/>
      <c r="BF114" s="25"/>
      <c r="BG114" s="25"/>
      <c r="BH114" s="25"/>
    </row>
    <row r="115" spans="1:60" x14ac:dyDescent="0.25">
      <c r="A115" s="16" t="str">
        <f t="shared" si="2"/>
        <v>800600200</v>
      </c>
      <c r="B115" s="16" t="str">
        <f t="shared" si="3"/>
        <v>800 x 600 x 200</v>
      </c>
      <c r="C115" s="16">
        <v>800</v>
      </c>
      <c r="D115" s="16">
        <v>600</v>
      </c>
      <c r="E115" s="16">
        <v>200</v>
      </c>
      <c r="F115" t="s">
        <v>572</v>
      </c>
      <c r="G115" s="20"/>
      <c r="H115" s="20"/>
      <c r="I115" s="20"/>
      <c r="J115" s="20"/>
      <c r="K115" s="20"/>
      <c r="L115" s="34"/>
      <c r="M115" s="34"/>
      <c r="N115" s="34"/>
      <c r="O115" s="20"/>
      <c r="P115" s="20"/>
      <c r="Q115" s="20"/>
      <c r="R115" s="20"/>
      <c r="S115" s="20"/>
      <c r="T115" s="20"/>
      <c r="U115" s="20"/>
      <c r="V115" s="35"/>
      <c r="W115" s="20"/>
      <c r="X115" s="20"/>
      <c r="Y115" s="20"/>
      <c r="Z115" s="33" t="s">
        <v>618</v>
      </c>
      <c r="AA115" s="33">
        <v>1</v>
      </c>
      <c r="AB115" s="33">
        <v>2</v>
      </c>
      <c r="AC115" s="33" t="s">
        <v>619</v>
      </c>
      <c r="AD115"/>
      <c r="AE115" t="s">
        <v>601</v>
      </c>
      <c r="AF115" s="20"/>
      <c r="AG115" s="20"/>
      <c r="AH115" s="20"/>
      <c r="AI115" s="20"/>
      <c r="AJ115" s="20"/>
      <c r="AK115" s="20"/>
      <c r="AL115" t="s">
        <v>606</v>
      </c>
      <c r="AM115" s="20"/>
      <c r="AN115" s="20"/>
      <c r="AO115" s="20"/>
      <c r="AP115" s="20"/>
      <c r="AQ115" s="20"/>
      <c r="AR115" s="20"/>
      <c r="AS115" t="s">
        <v>620</v>
      </c>
      <c r="AT115" t="s">
        <v>525</v>
      </c>
      <c r="AU115" t="s">
        <v>622</v>
      </c>
      <c r="AV115" t="s">
        <v>504</v>
      </c>
      <c r="AW115" t="s">
        <v>612</v>
      </c>
      <c r="AX115" t="s">
        <v>613</v>
      </c>
      <c r="BA115" s="25"/>
      <c r="BB115" s="25"/>
      <c r="BC115" s="25"/>
      <c r="BD115" s="25"/>
      <c r="BE115" s="25"/>
      <c r="BF115" s="25"/>
      <c r="BG115" s="25"/>
      <c r="BH115" s="25"/>
    </row>
    <row r="116" spans="1:60" x14ac:dyDescent="0.25">
      <c r="A116" s="16" t="str">
        <f t="shared" si="2"/>
        <v>800800200</v>
      </c>
      <c r="B116" s="16" t="str">
        <f t="shared" si="3"/>
        <v>800 x 800 x 200</v>
      </c>
      <c r="C116" s="16">
        <v>800</v>
      </c>
      <c r="D116" s="16">
        <v>800</v>
      </c>
      <c r="E116" s="16">
        <v>200</v>
      </c>
      <c r="F116" t="s">
        <v>573</v>
      </c>
      <c r="G116" s="20"/>
      <c r="H116" s="20"/>
      <c r="I116" s="20"/>
      <c r="J116" s="20"/>
      <c r="K116" s="20"/>
      <c r="L116" s="34"/>
      <c r="M116" s="34"/>
      <c r="N116" s="34"/>
      <c r="O116" s="20"/>
      <c r="P116" s="20"/>
      <c r="Q116" s="20"/>
      <c r="R116" s="20"/>
      <c r="S116" s="20"/>
      <c r="T116" s="20"/>
      <c r="U116" s="20"/>
      <c r="V116" s="35"/>
      <c r="W116" s="20"/>
      <c r="X116" s="20"/>
      <c r="Y116" s="20"/>
      <c r="Z116" s="33" t="s">
        <v>614</v>
      </c>
      <c r="AA116" s="33">
        <v>2</v>
      </c>
      <c r="AB116" s="33">
        <v>1</v>
      </c>
      <c r="AC116" s="33" t="s">
        <v>619</v>
      </c>
      <c r="AD116"/>
      <c r="AE116" t="s">
        <v>601</v>
      </c>
      <c r="AF116" s="20"/>
      <c r="AG116" s="20"/>
      <c r="AH116" s="20"/>
      <c r="AI116" s="20"/>
      <c r="AJ116" s="20"/>
      <c r="AK116" s="20"/>
      <c r="AL116" t="s">
        <v>606</v>
      </c>
      <c r="AM116" s="20"/>
      <c r="AN116" s="20"/>
      <c r="AO116" s="20"/>
      <c r="AP116" s="20"/>
      <c r="AQ116" s="20"/>
      <c r="AR116" s="20"/>
      <c r="AS116" t="s">
        <v>620</v>
      </c>
      <c r="AT116" t="s">
        <v>525</v>
      </c>
      <c r="AU116" t="s">
        <v>622</v>
      </c>
      <c r="AV116" t="s">
        <v>504</v>
      </c>
      <c r="AW116" t="s">
        <v>612</v>
      </c>
      <c r="AX116" t="s">
        <v>613</v>
      </c>
      <c r="BA116" s="25"/>
      <c r="BB116" s="25"/>
      <c r="BC116" s="25"/>
      <c r="BD116" s="25"/>
      <c r="BE116" s="25"/>
      <c r="BF116" s="25"/>
      <c r="BG116" s="25"/>
      <c r="BH116" s="25"/>
    </row>
    <row r="117" spans="1:60" x14ac:dyDescent="0.25">
      <c r="A117" s="16" t="str">
        <f t="shared" si="2"/>
        <v>800600250</v>
      </c>
      <c r="B117" s="16" t="str">
        <f t="shared" si="3"/>
        <v>800 x 600 x 250</v>
      </c>
      <c r="C117" s="16">
        <v>800</v>
      </c>
      <c r="D117" s="16">
        <v>600</v>
      </c>
      <c r="E117" s="16">
        <v>250</v>
      </c>
      <c r="F117" t="s">
        <v>574</v>
      </c>
      <c r="G117" s="20"/>
      <c r="H117" s="20"/>
      <c r="I117" s="20"/>
      <c r="J117" s="20"/>
      <c r="K117" s="20"/>
      <c r="L117" s="34"/>
      <c r="M117" s="34"/>
      <c r="N117" s="34"/>
      <c r="O117" s="20"/>
      <c r="P117" s="20"/>
      <c r="Q117" s="20"/>
      <c r="R117" s="20"/>
      <c r="S117" s="20"/>
      <c r="T117" s="20"/>
      <c r="U117" s="20"/>
      <c r="V117" s="35"/>
      <c r="W117" s="20"/>
      <c r="X117" s="20"/>
      <c r="Y117" s="20"/>
      <c r="Z117" s="33" t="s">
        <v>618</v>
      </c>
      <c r="AA117" s="33">
        <v>1</v>
      </c>
      <c r="AB117" s="33">
        <v>2</v>
      </c>
      <c r="AC117" s="33" t="s">
        <v>619</v>
      </c>
      <c r="AD117" t="s">
        <v>597</v>
      </c>
      <c r="AE117" t="s">
        <v>601</v>
      </c>
      <c r="AF117" s="20"/>
      <c r="AG117" s="20"/>
      <c r="AH117" s="20"/>
      <c r="AI117" s="20"/>
      <c r="AJ117" s="20"/>
      <c r="AK117" s="20"/>
      <c r="AL117" t="s">
        <v>606</v>
      </c>
      <c r="AM117" s="20"/>
      <c r="AN117" s="20"/>
      <c r="AO117" s="20"/>
      <c r="AP117" s="20"/>
      <c r="AQ117" s="20"/>
      <c r="AR117" s="20"/>
      <c r="AS117" t="s">
        <v>620</v>
      </c>
      <c r="AT117" t="s">
        <v>525</v>
      </c>
      <c r="AU117" t="s">
        <v>622</v>
      </c>
      <c r="AV117" t="s">
        <v>504</v>
      </c>
      <c r="AW117" t="s">
        <v>612</v>
      </c>
      <c r="AX117" t="s">
        <v>613</v>
      </c>
      <c r="BA117" s="25"/>
      <c r="BB117" s="25"/>
      <c r="BC117" s="25"/>
      <c r="BD117" s="25"/>
      <c r="BE117" s="25"/>
      <c r="BF117" s="25"/>
      <c r="BG117" s="25"/>
      <c r="BH117" s="25"/>
    </row>
    <row r="118" spans="1:60" x14ac:dyDescent="0.25">
      <c r="A118" s="16" t="str">
        <f t="shared" si="2"/>
        <v>800600300</v>
      </c>
      <c r="B118" s="16" t="str">
        <f t="shared" si="3"/>
        <v>800 x 600 x 300</v>
      </c>
      <c r="C118" s="16">
        <v>800</v>
      </c>
      <c r="D118" s="16">
        <v>600</v>
      </c>
      <c r="E118" s="16">
        <v>300</v>
      </c>
      <c r="F118" t="s">
        <v>575</v>
      </c>
      <c r="G118" s="20"/>
      <c r="H118" s="20"/>
      <c r="I118" s="20"/>
      <c r="J118" s="20"/>
      <c r="K118" s="20"/>
      <c r="L118" s="34"/>
      <c r="M118" s="34"/>
      <c r="N118" s="34"/>
      <c r="O118" s="20"/>
      <c r="P118" s="20"/>
      <c r="Q118" s="20"/>
      <c r="R118" s="20"/>
      <c r="S118" s="20"/>
      <c r="T118" s="20"/>
      <c r="U118" s="20"/>
      <c r="V118" s="35"/>
      <c r="W118" s="20"/>
      <c r="X118" s="20"/>
      <c r="Y118" s="20"/>
      <c r="Z118" s="33" t="s">
        <v>618</v>
      </c>
      <c r="AA118" s="33">
        <v>1</v>
      </c>
      <c r="AB118" s="33">
        <v>2</v>
      </c>
      <c r="AC118" s="33" t="s">
        <v>619</v>
      </c>
      <c r="AD118" t="s">
        <v>598</v>
      </c>
      <c r="AE118" t="s">
        <v>601</v>
      </c>
      <c r="AF118" s="20"/>
      <c r="AG118" s="20"/>
      <c r="AH118" s="20"/>
      <c r="AI118" s="20"/>
      <c r="AJ118" s="20"/>
      <c r="AK118" s="20"/>
      <c r="AL118" t="s">
        <v>606</v>
      </c>
      <c r="AM118" s="20"/>
      <c r="AN118" s="20"/>
      <c r="AO118" s="20"/>
      <c r="AP118" s="20"/>
      <c r="AQ118" s="20"/>
      <c r="AR118" s="20"/>
      <c r="AS118" t="s">
        <v>620</v>
      </c>
      <c r="AT118" t="s">
        <v>525</v>
      </c>
      <c r="AU118" t="s">
        <v>622</v>
      </c>
      <c r="AV118" t="s">
        <v>504</v>
      </c>
      <c r="AW118" t="s">
        <v>612</v>
      </c>
      <c r="AX118" t="s">
        <v>613</v>
      </c>
      <c r="BA118" s="25"/>
      <c r="BB118" s="25"/>
      <c r="BC118" s="25"/>
      <c r="BD118" s="25"/>
      <c r="BE118" s="25"/>
      <c r="BF118" s="25"/>
      <c r="BG118" s="25"/>
      <c r="BH118" s="25"/>
    </row>
    <row r="119" spans="1:60" x14ac:dyDescent="0.25">
      <c r="A119" s="16" t="str">
        <f t="shared" si="2"/>
        <v>800800300</v>
      </c>
      <c r="B119" s="16" t="str">
        <f t="shared" si="3"/>
        <v>800 x 800 x 300</v>
      </c>
      <c r="C119" s="16">
        <v>800</v>
      </c>
      <c r="D119" s="16">
        <v>800</v>
      </c>
      <c r="E119" s="16">
        <v>300</v>
      </c>
      <c r="F119" t="s">
        <v>576</v>
      </c>
      <c r="G119" s="20"/>
      <c r="H119" s="20"/>
      <c r="I119" s="20"/>
      <c r="J119" s="20"/>
      <c r="K119" s="20"/>
      <c r="L119" s="34"/>
      <c r="M119" s="34"/>
      <c r="N119" s="34"/>
      <c r="O119" s="20"/>
      <c r="P119" s="20"/>
      <c r="Q119" s="20"/>
      <c r="R119" s="20"/>
      <c r="S119" s="20"/>
      <c r="T119" s="20"/>
      <c r="U119" s="20"/>
      <c r="V119" s="35"/>
      <c r="W119" s="20"/>
      <c r="X119" s="20"/>
      <c r="Y119" s="20"/>
      <c r="Z119" s="33" t="s">
        <v>614</v>
      </c>
      <c r="AA119" s="33">
        <v>2</v>
      </c>
      <c r="AB119" s="33">
        <v>1</v>
      </c>
      <c r="AC119" s="33" t="s">
        <v>619</v>
      </c>
      <c r="AD119" t="s">
        <v>599</v>
      </c>
      <c r="AE119" t="s">
        <v>601</v>
      </c>
      <c r="AF119" s="20"/>
      <c r="AG119" s="20"/>
      <c r="AH119" s="20"/>
      <c r="AI119" s="20"/>
      <c r="AJ119" s="20"/>
      <c r="AK119" s="20"/>
      <c r="AL119" t="s">
        <v>606</v>
      </c>
      <c r="AM119" s="20"/>
      <c r="AN119" s="20"/>
      <c r="AO119" s="20"/>
      <c r="AP119" s="20"/>
      <c r="AQ119" s="20"/>
      <c r="AR119" s="20"/>
      <c r="AS119" t="s">
        <v>620</v>
      </c>
      <c r="AT119" t="s">
        <v>525</v>
      </c>
      <c r="AU119" t="s">
        <v>622</v>
      </c>
      <c r="AV119" t="s">
        <v>504</v>
      </c>
      <c r="AW119" t="s">
        <v>612</v>
      </c>
      <c r="AX119" t="s">
        <v>613</v>
      </c>
      <c r="BA119" s="25"/>
      <c r="BB119" s="25"/>
      <c r="BC119" s="25"/>
      <c r="BD119" s="25"/>
      <c r="BE119" s="25"/>
      <c r="BF119" s="25"/>
      <c r="BG119" s="25"/>
      <c r="BH119" s="25"/>
    </row>
    <row r="120" spans="1:60" x14ac:dyDescent="0.25">
      <c r="A120" s="16" t="str">
        <f t="shared" si="2"/>
        <v>800600400</v>
      </c>
      <c r="B120" s="16" t="str">
        <f t="shared" si="3"/>
        <v>800 x 600 x 400</v>
      </c>
      <c r="C120" s="16">
        <v>800</v>
      </c>
      <c r="D120" s="16">
        <v>600</v>
      </c>
      <c r="E120" s="16">
        <v>400</v>
      </c>
      <c r="F120" t="s">
        <v>577</v>
      </c>
      <c r="G120" s="20"/>
      <c r="H120" s="20"/>
      <c r="I120" s="20"/>
      <c r="J120" s="20"/>
      <c r="K120" s="20"/>
      <c r="L120" s="34"/>
      <c r="M120" s="34"/>
      <c r="N120" s="34"/>
      <c r="O120" s="20"/>
      <c r="P120" s="20"/>
      <c r="Q120" s="20"/>
      <c r="R120" s="20"/>
      <c r="S120" s="20"/>
      <c r="T120" s="20"/>
      <c r="U120" s="20"/>
      <c r="V120" s="35"/>
      <c r="W120" s="20"/>
      <c r="X120" s="20"/>
      <c r="Y120" s="20"/>
      <c r="Z120" s="33" t="s">
        <v>618</v>
      </c>
      <c r="AA120" s="33">
        <v>1</v>
      </c>
      <c r="AB120" s="33">
        <v>2</v>
      </c>
      <c r="AC120" s="33" t="s">
        <v>619</v>
      </c>
      <c r="AD120"/>
      <c r="AE120" t="s">
        <v>601</v>
      </c>
      <c r="AF120" s="20"/>
      <c r="AG120" s="20"/>
      <c r="AH120" s="20"/>
      <c r="AI120" s="20"/>
      <c r="AJ120" s="20"/>
      <c r="AK120" s="20"/>
      <c r="AL120" t="s">
        <v>606</v>
      </c>
      <c r="AM120" s="20"/>
      <c r="AN120" s="20"/>
      <c r="AO120" s="20"/>
      <c r="AP120" s="20"/>
      <c r="AQ120" s="20"/>
      <c r="AR120" s="20"/>
      <c r="AS120" t="s">
        <v>620</v>
      </c>
      <c r="AT120" t="s">
        <v>525</v>
      </c>
      <c r="AU120" t="s">
        <v>622</v>
      </c>
      <c r="AV120" t="s">
        <v>504</v>
      </c>
      <c r="AW120" t="s">
        <v>612</v>
      </c>
      <c r="AX120" t="s">
        <v>613</v>
      </c>
      <c r="BA120" s="25"/>
      <c r="BB120" s="25"/>
      <c r="BC120" s="25"/>
      <c r="BD120" s="25"/>
      <c r="BE120" s="25"/>
      <c r="BF120" s="25"/>
      <c r="BG120" s="25"/>
      <c r="BH120" s="25"/>
    </row>
    <row r="121" spans="1:60" x14ac:dyDescent="0.25">
      <c r="A121" s="16" t="str">
        <f t="shared" si="2"/>
        <v>800800400</v>
      </c>
      <c r="B121" s="16" t="str">
        <f t="shared" si="3"/>
        <v>800 x 800 x 400</v>
      </c>
      <c r="C121" s="16">
        <v>800</v>
      </c>
      <c r="D121" s="16">
        <v>800</v>
      </c>
      <c r="E121" s="16">
        <v>400</v>
      </c>
      <c r="F121" t="s">
        <v>578</v>
      </c>
      <c r="G121" s="20"/>
      <c r="H121" s="20"/>
      <c r="I121" s="20"/>
      <c r="J121" s="20"/>
      <c r="K121" s="20"/>
      <c r="L121" s="34"/>
      <c r="M121" s="34"/>
      <c r="N121" s="34"/>
      <c r="O121" s="20"/>
      <c r="P121" s="20"/>
      <c r="Q121" s="20"/>
      <c r="R121" s="20"/>
      <c r="S121" s="20"/>
      <c r="T121" s="20"/>
      <c r="U121" s="20"/>
      <c r="V121" s="35"/>
      <c r="W121" s="20"/>
      <c r="X121" s="20"/>
      <c r="Y121" s="20"/>
      <c r="Z121" s="33" t="s">
        <v>614</v>
      </c>
      <c r="AA121" s="33">
        <v>2</v>
      </c>
      <c r="AB121" s="33">
        <v>1</v>
      </c>
      <c r="AC121" s="33" t="s">
        <v>619</v>
      </c>
      <c r="AD121"/>
      <c r="AE121" t="s">
        <v>601</v>
      </c>
      <c r="AF121" s="20"/>
      <c r="AG121" s="20"/>
      <c r="AH121" s="20"/>
      <c r="AI121" s="20"/>
      <c r="AJ121" s="20"/>
      <c r="AK121" s="20"/>
      <c r="AL121" t="s">
        <v>606</v>
      </c>
      <c r="AM121" s="20"/>
      <c r="AN121" s="20"/>
      <c r="AO121" s="20"/>
      <c r="AP121" s="20"/>
      <c r="AQ121" s="20"/>
      <c r="AR121" s="20"/>
      <c r="AS121" t="s">
        <v>620</v>
      </c>
      <c r="AT121" t="s">
        <v>525</v>
      </c>
      <c r="AU121" t="s">
        <v>622</v>
      </c>
      <c r="AV121" t="s">
        <v>504</v>
      </c>
      <c r="AW121" t="s">
        <v>612</v>
      </c>
      <c r="AX121" t="s">
        <v>613</v>
      </c>
      <c r="BA121" s="25"/>
      <c r="BB121" s="25"/>
      <c r="BC121" s="25"/>
      <c r="BD121" s="25"/>
      <c r="BE121" s="25"/>
      <c r="BF121" s="25"/>
      <c r="BG121" s="25"/>
      <c r="BH121" s="25"/>
    </row>
    <row r="122" spans="1:60" x14ac:dyDescent="0.25">
      <c r="A122" s="16" t="str">
        <f t="shared" si="2"/>
        <v>1000600250</v>
      </c>
      <c r="B122" s="16" t="str">
        <f t="shared" si="3"/>
        <v>1000 x 600 x 250</v>
      </c>
      <c r="C122" s="16">
        <v>1000</v>
      </c>
      <c r="D122" s="16">
        <v>600</v>
      </c>
      <c r="E122" s="16">
        <v>250</v>
      </c>
      <c r="F122" t="s">
        <v>579</v>
      </c>
      <c r="G122" s="20"/>
      <c r="H122" s="20"/>
      <c r="I122" s="20"/>
      <c r="J122" s="20"/>
      <c r="K122" s="20"/>
      <c r="L122" s="34"/>
      <c r="M122" s="34"/>
      <c r="N122" s="34"/>
      <c r="O122" s="20"/>
      <c r="P122" s="20"/>
      <c r="Q122" s="20"/>
      <c r="R122" s="20"/>
      <c r="S122" s="20"/>
      <c r="T122" s="20"/>
      <c r="U122" s="20"/>
      <c r="V122" s="35"/>
      <c r="W122" s="20"/>
      <c r="X122" s="20"/>
      <c r="Y122" s="20"/>
      <c r="Z122" s="33" t="s">
        <v>618</v>
      </c>
      <c r="AA122" s="33">
        <v>1</v>
      </c>
      <c r="AB122" s="33">
        <v>2</v>
      </c>
      <c r="AC122" s="33" t="s">
        <v>619</v>
      </c>
      <c r="AD122" t="s">
        <v>597</v>
      </c>
      <c r="AE122" t="s">
        <v>601</v>
      </c>
      <c r="AF122" s="20"/>
      <c r="AG122" s="20"/>
      <c r="AH122" s="20"/>
      <c r="AI122" s="20"/>
      <c r="AJ122" s="20"/>
      <c r="AK122" s="20"/>
      <c r="AL122" t="s">
        <v>607</v>
      </c>
      <c r="AM122" s="20"/>
      <c r="AN122" s="20"/>
      <c r="AO122" s="20"/>
      <c r="AP122" s="20"/>
      <c r="AQ122" s="20"/>
      <c r="AR122" s="20"/>
      <c r="AS122" t="s">
        <v>620</v>
      </c>
      <c r="AT122" t="s">
        <v>525</v>
      </c>
      <c r="AU122" t="s">
        <v>622</v>
      </c>
      <c r="AV122" t="s">
        <v>504</v>
      </c>
      <c r="AW122" t="s">
        <v>612</v>
      </c>
      <c r="AX122" t="s">
        <v>613</v>
      </c>
      <c r="BA122" s="25"/>
      <c r="BB122" s="25"/>
      <c r="BC122" s="25"/>
      <c r="BD122" s="25"/>
      <c r="BE122" s="25"/>
      <c r="BF122" s="25"/>
      <c r="BG122" s="25"/>
      <c r="BH122" s="25"/>
    </row>
    <row r="123" spans="1:60" x14ac:dyDescent="0.25">
      <c r="A123" s="16" t="str">
        <f t="shared" si="2"/>
        <v>1000600300</v>
      </c>
      <c r="B123" s="16" t="str">
        <f t="shared" si="3"/>
        <v>1000 x 600 x 300</v>
      </c>
      <c r="C123" s="16">
        <v>1000</v>
      </c>
      <c r="D123" s="16">
        <v>600</v>
      </c>
      <c r="E123" s="16">
        <v>300</v>
      </c>
      <c r="F123" t="s">
        <v>580</v>
      </c>
      <c r="G123" s="20"/>
      <c r="H123" s="20"/>
      <c r="I123" s="20"/>
      <c r="J123" s="20"/>
      <c r="K123" s="20"/>
      <c r="L123" s="34"/>
      <c r="M123" s="34"/>
      <c r="N123" s="34"/>
      <c r="O123" s="20"/>
      <c r="P123" s="20"/>
      <c r="Q123" s="20"/>
      <c r="R123" s="20"/>
      <c r="S123" s="20"/>
      <c r="T123" s="20"/>
      <c r="U123" s="20"/>
      <c r="V123" s="35"/>
      <c r="W123" s="20"/>
      <c r="X123" s="20"/>
      <c r="Y123" s="20"/>
      <c r="Z123" s="33" t="s">
        <v>618</v>
      </c>
      <c r="AA123" s="33">
        <v>1</v>
      </c>
      <c r="AB123" s="33">
        <v>2</v>
      </c>
      <c r="AC123" s="33" t="s">
        <v>619</v>
      </c>
      <c r="AD123" t="s">
        <v>598</v>
      </c>
      <c r="AE123" t="s">
        <v>601</v>
      </c>
      <c r="AF123" s="20"/>
      <c r="AG123" s="20"/>
      <c r="AH123" s="20"/>
      <c r="AI123" s="20"/>
      <c r="AJ123" s="20"/>
      <c r="AK123" s="20"/>
      <c r="AL123" t="s">
        <v>607</v>
      </c>
      <c r="AM123" s="20"/>
      <c r="AN123" s="20"/>
      <c r="AO123" s="20"/>
      <c r="AP123" s="20"/>
      <c r="AQ123" s="20"/>
      <c r="AR123" s="20"/>
      <c r="AS123" t="s">
        <v>620</v>
      </c>
      <c r="AT123" t="s">
        <v>525</v>
      </c>
      <c r="AU123" t="s">
        <v>622</v>
      </c>
      <c r="AV123" t="s">
        <v>504</v>
      </c>
      <c r="AW123" t="s">
        <v>612</v>
      </c>
      <c r="AX123" t="s">
        <v>613</v>
      </c>
      <c r="BA123" s="25"/>
      <c r="BB123" s="25"/>
      <c r="BC123" s="25"/>
      <c r="BD123" s="25"/>
      <c r="BE123" s="25"/>
      <c r="BF123" s="25"/>
      <c r="BG123" s="25"/>
      <c r="BH123" s="25"/>
    </row>
    <row r="124" spans="1:60" x14ac:dyDescent="0.25">
      <c r="A124" s="16" t="str">
        <f t="shared" si="2"/>
        <v>1000800300</v>
      </c>
      <c r="B124" s="16" t="str">
        <f t="shared" si="3"/>
        <v>1000 x 800 x 300</v>
      </c>
      <c r="C124" s="16">
        <v>1000</v>
      </c>
      <c r="D124" s="16">
        <v>800</v>
      </c>
      <c r="E124" s="16">
        <v>300</v>
      </c>
      <c r="F124" t="s">
        <v>581</v>
      </c>
      <c r="G124" s="20"/>
      <c r="H124" s="20"/>
      <c r="I124" s="20"/>
      <c r="J124" s="20"/>
      <c r="K124" s="20"/>
      <c r="L124" s="34"/>
      <c r="M124" s="34"/>
      <c r="N124" s="34"/>
      <c r="O124" s="20"/>
      <c r="P124" s="20"/>
      <c r="Q124" s="20"/>
      <c r="R124" s="20"/>
      <c r="S124" s="20"/>
      <c r="T124" s="20"/>
      <c r="U124" s="20"/>
      <c r="V124" s="35"/>
      <c r="W124" s="20"/>
      <c r="X124" s="20"/>
      <c r="Y124" s="20"/>
      <c r="Z124" s="33" t="s">
        <v>614</v>
      </c>
      <c r="AA124" s="33">
        <v>2</v>
      </c>
      <c r="AB124" s="33">
        <v>1</v>
      </c>
      <c r="AC124" s="33" t="s">
        <v>619</v>
      </c>
      <c r="AD124" t="s">
        <v>599</v>
      </c>
      <c r="AE124" t="s">
        <v>601</v>
      </c>
      <c r="AF124" s="20"/>
      <c r="AG124" s="20"/>
      <c r="AH124" s="20"/>
      <c r="AI124" s="20"/>
      <c r="AJ124" s="20"/>
      <c r="AK124" s="20"/>
      <c r="AL124" t="s">
        <v>607</v>
      </c>
      <c r="AM124" s="20"/>
      <c r="AN124" s="20"/>
      <c r="AO124" s="20"/>
      <c r="AP124" s="20"/>
      <c r="AQ124" s="20"/>
      <c r="AR124" s="20"/>
      <c r="AS124" t="s">
        <v>620</v>
      </c>
      <c r="AT124" t="s">
        <v>525</v>
      </c>
      <c r="AU124" t="s">
        <v>622</v>
      </c>
      <c r="AV124" t="s">
        <v>504</v>
      </c>
      <c r="AW124" t="s">
        <v>612</v>
      </c>
      <c r="AX124" t="s">
        <v>613</v>
      </c>
      <c r="BA124" s="25"/>
      <c r="BB124" s="25"/>
      <c r="BC124" s="25"/>
      <c r="BD124" s="25"/>
      <c r="BE124" s="25"/>
      <c r="BF124" s="25"/>
      <c r="BG124" s="25"/>
      <c r="BH124" s="25"/>
    </row>
    <row r="125" spans="1:60" x14ac:dyDescent="0.25">
      <c r="A125" s="16" t="str">
        <f t="shared" si="2"/>
        <v>1000600400</v>
      </c>
      <c r="B125" s="16" t="str">
        <f t="shared" si="3"/>
        <v>1000 x 600 x 400</v>
      </c>
      <c r="C125" s="16">
        <v>1000</v>
      </c>
      <c r="D125" s="16">
        <v>600</v>
      </c>
      <c r="E125" s="16">
        <v>400</v>
      </c>
      <c r="F125" t="s">
        <v>582</v>
      </c>
      <c r="G125" s="20"/>
      <c r="H125" s="20"/>
      <c r="I125" s="20"/>
      <c r="J125" s="20"/>
      <c r="K125" s="20"/>
      <c r="L125" s="34"/>
      <c r="M125" s="34"/>
      <c r="N125" s="34"/>
      <c r="O125" s="20"/>
      <c r="P125" s="20"/>
      <c r="Q125" s="20"/>
      <c r="R125" s="20"/>
      <c r="S125" s="20"/>
      <c r="T125" s="20"/>
      <c r="U125" s="20"/>
      <c r="V125" s="35"/>
      <c r="W125" s="20"/>
      <c r="X125" s="20"/>
      <c r="Y125" s="20"/>
      <c r="Z125" s="33" t="s">
        <v>618</v>
      </c>
      <c r="AA125" s="33">
        <v>1</v>
      </c>
      <c r="AB125" s="33">
        <v>2</v>
      </c>
      <c r="AC125" s="33" t="s">
        <v>619</v>
      </c>
      <c r="AD125"/>
      <c r="AE125" t="s">
        <v>601</v>
      </c>
      <c r="AF125" s="20"/>
      <c r="AG125" s="20"/>
      <c r="AH125" s="20"/>
      <c r="AI125" s="20"/>
      <c r="AJ125" s="20"/>
      <c r="AK125" s="20"/>
      <c r="AL125" t="s">
        <v>607</v>
      </c>
      <c r="AM125" s="20"/>
      <c r="AN125" s="20"/>
      <c r="AO125" s="20"/>
      <c r="AP125" s="20"/>
      <c r="AQ125" s="20"/>
      <c r="AR125" s="20"/>
      <c r="AS125" t="s">
        <v>620</v>
      </c>
      <c r="AT125" t="s">
        <v>525</v>
      </c>
      <c r="AU125" t="s">
        <v>622</v>
      </c>
      <c r="AV125" t="s">
        <v>504</v>
      </c>
      <c r="AW125" t="s">
        <v>612</v>
      </c>
      <c r="AX125" t="s">
        <v>613</v>
      </c>
      <c r="BA125" s="25"/>
      <c r="BB125" s="25"/>
      <c r="BC125" s="25"/>
      <c r="BD125" s="25"/>
      <c r="BE125" s="25"/>
      <c r="BF125" s="25"/>
      <c r="BG125" s="25"/>
      <c r="BH125" s="25"/>
    </row>
    <row r="126" spans="1:60" x14ac:dyDescent="0.25">
      <c r="A126" s="16" t="str">
        <f t="shared" si="2"/>
        <v>1000800400</v>
      </c>
      <c r="B126" s="16" t="str">
        <f t="shared" si="3"/>
        <v>1000 x 800 x 400</v>
      </c>
      <c r="C126" s="16">
        <v>1000</v>
      </c>
      <c r="D126" s="16">
        <v>800</v>
      </c>
      <c r="E126" s="16">
        <v>400</v>
      </c>
      <c r="F126" t="s">
        <v>583</v>
      </c>
      <c r="G126" s="20"/>
      <c r="H126" s="20"/>
      <c r="I126" s="20"/>
      <c r="J126" s="20"/>
      <c r="K126" s="20"/>
      <c r="L126" s="34"/>
      <c r="M126" s="34"/>
      <c r="N126" s="34"/>
      <c r="O126" s="20"/>
      <c r="P126" s="20"/>
      <c r="Q126" s="20"/>
      <c r="R126" s="20"/>
      <c r="S126" s="20"/>
      <c r="T126" s="20"/>
      <c r="U126" s="20"/>
      <c r="V126" s="35"/>
      <c r="W126" s="20"/>
      <c r="X126" s="20"/>
      <c r="Y126" s="20"/>
      <c r="Z126" s="33" t="s">
        <v>614</v>
      </c>
      <c r="AA126" s="33">
        <v>2</v>
      </c>
      <c r="AB126" s="33">
        <v>1</v>
      </c>
      <c r="AC126" s="33" t="s">
        <v>619</v>
      </c>
      <c r="AD126"/>
      <c r="AE126" t="s">
        <v>601</v>
      </c>
      <c r="AF126" s="20"/>
      <c r="AG126" s="20"/>
      <c r="AH126" s="20"/>
      <c r="AI126" s="20"/>
      <c r="AJ126" s="20"/>
      <c r="AK126" s="20"/>
      <c r="AL126" t="s">
        <v>607</v>
      </c>
      <c r="AM126" s="20"/>
      <c r="AN126" s="20"/>
      <c r="AO126" s="20"/>
      <c r="AP126" s="20"/>
      <c r="AQ126" s="20"/>
      <c r="AR126" s="20"/>
      <c r="AS126" t="s">
        <v>620</v>
      </c>
      <c r="AT126" t="s">
        <v>525</v>
      </c>
      <c r="AU126" t="s">
        <v>622</v>
      </c>
      <c r="AV126" t="s">
        <v>504</v>
      </c>
      <c r="AW126" t="s">
        <v>612</v>
      </c>
      <c r="AX126" t="s">
        <v>613</v>
      </c>
      <c r="BA126" s="25"/>
      <c r="BB126" s="25"/>
      <c r="BC126" s="25"/>
      <c r="BD126" s="25"/>
      <c r="BE126" s="25"/>
      <c r="BF126" s="25"/>
      <c r="BG126" s="25"/>
      <c r="BH126" s="25"/>
    </row>
    <row r="127" spans="1:60" x14ac:dyDescent="0.25">
      <c r="A127" s="16" t="str">
        <f t="shared" si="2"/>
        <v>1200600200</v>
      </c>
      <c r="B127" s="16" t="str">
        <f t="shared" si="3"/>
        <v>1200 x 600 x 200</v>
      </c>
      <c r="C127" s="16">
        <v>1200</v>
      </c>
      <c r="D127" s="16">
        <v>600</v>
      </c>
      <c r="E127" s="16">
        <v>200</v>
      </c>
      <c r="F127" t="s">
        <v>584</v>
      </c>
      <c r="G127" s="20"/>
      <c r="H127" s="20"/>
      <c r="I127" s="20"/>
      <c r="J127" s="20"/>
      <c r="K127" s="20"/>
      <c r="L127" s="34"/>
      <c r="M127" s="34"/>
      <c r="N127" s="34"/>
      <c r="O127" s="20"/>
      <c r="P127" s="20"/>
      <c r="Q127" s="20"/>
      <c r="R127" s="20"/>
      <c r="S127" s="20"/>
      <c r="T127" s="20"/>
      <c r="U127" s="20"/>
      <c r="V127" s="35"/>
      <c r="W127" s="20"/>
      <c r="X127" s="20"/>
      <c r="Y127" s="20"/>
      <c r="Z127" s="33" t="s">
        <v>618</v>
      </c>
      <c r="AA127" s="33">
        <v>1</v>
      </c>
      <c r="AB127" s="33">
        <v>2</v>
      </c>
      <c r="AC127" s="33" t="s">
        <v>619</v>
      </c>
      <c r="AD127"/>
      <c r="AE127" t="s">
        <v>601</v>
      </c>
      <c r="AF127" s="20"/>
      <c r="AG127" s="20"/>
      <c r="AH127" s="20"/>
      <c r="AI127" s="20"/>
      <c r="AJ127" s="20"/>
      <c r="AK127" s="20"/>
      <c r="AL127" t="s">
        <v>608</v>
      </c>
      <c r="AM127" s="20"/>
      <c r="AN127" s="20"/>
      <c r="AO127" s="20"/>
      <c r="AP127" s="20"/>
      <c r="AQ127" s="20"/>
      <c r="AR127" s="20"/>
      <c r="AS127" t="s">
        <v>620</v>
      </c>
      <c r="AT127" t="s">
        <v>525</v>
      </c>
      <c r="AU127" t="s">
        <v>622</v>
      </c>
      <c r="AV127" t="s">
        <v>504</v>
      </c>
      <c r="AW127" t="s">
        <v>612</v>
      </c>
      <c r="AX127" t="s">
        <v>613</v>
      </c>
      <c r="BA127" s="25"/>
      <c r="BB127" s="25"/>
      <c r="BC127" s="25"/>
      <c r="BD127" s="25"/>
      <c r="BE127" s="25"/>
      <c r="BF127" s="25"/>
      <c r="BG127" s="25"/>
      <c r="BH127" s="25"/>
    </row>
    <row r="128" spans="1:60" x14ac:dyDescent="0.25">
      <c r="A128" s="16" t="str">
        <f t="shared" si="2"/>
        <v>1200600300</v>
      </c>
      <c r="B128" s="16" t="str">
        <f t="shared" si="3"/>
        <v>1200 x 600 x 300</v>
      </c>
      <c r="C128" s="16">
        <v>1200</v>
      </c>
      <c r="D128" s="16">
        <v>600</v>
      </c>
      <c r="E128" s="16">
        <v>300</v>
      </c>
      <c r="F128" t="s">
        <v>585</v>
      </c>
      <c r="G128" s="20"/>
      <c r="H128" s="20"/>
      <c r="I128" s="20"/>
      <c r="J128" s="20"/>
      <c r="K128" s="20"/>
      <c r="L128" s="34"/>
      <c r="M128" s="34"/>
      <c r="N128" s="34"/>
      <c r="O128" s="20"/>
      <c r="P128" s="20"/>
      <c r="Q128" s="20"/>
      <c r="R128" s="20"/>
      <c r="S128" s="20"/>
      <c r="T128" s="20"/>
      <c r="U128" s="20"/>
      <c r="V128" s="35"/>
      <c r="W128" s="20"/>
      <c r="X128" s="20"/>
      <c r="Y128" s="20"/>
      <c r="Z128" s="33" t="s">
        <v>618</v>
      </c>
      <c r="AA128" s="33">
        <v>1</v>
      </c>
      <c r="AB128" s="33">
        <v>2</v>
      </c>
      <c r="AC128" s="33" t="s">
        <v>619</v>
      </c>
      <c r="AD128" t="s">
        <v>598</v>
      </c>
      <c r="AE128" t="s">
        <v>601</v>
      </c>
      <c r="AF128" s="20"/>
      <c r="AG128" s="20"/>
      <c r="AH128" s="20"/>
      <c r="AI128" s="20"/>
      <c r="AJ128" s="20"/>
      <c r="AK128" s="20"/>
      <c r="AL128" t="s">
        <v>608</v>
      </c>
      <c r="AM128" s="20"/>
      <c r="AN128" s="20"/>
      <c r="AO128" s="20"/>
      <c r="AP128" s="20"/>
      <c r="AQ128" s="20"/>
      <c r="AR128" s="20"/>
      <c r="AS128" t="s">
        <v>620</v>
      </c>
      <c r="AT128" t="s">
        <v>525</v>
      </c>
      <c r="AU128" t="s">
        <v>622</v>
      </c>
      <c r="AV128" t="s">
        <v>504</v>
      </c>
      <c r="AW128" t="s">
        <v>612</v>
      </c>
      <c r="AX128" t="s">
        <v>613</v>
      </c>
      <c r="BA128" s="25"/>
      <c r="BB128" s="25"/>
      <c r="BC128" s="25"/>
      <c r="BD128" s="25"/>
      <c r="BE128" s="25"/>
      <c r="BF128" s="25"/>
      <c r="BG128" s="25"/>
      <c r="BH128" s="25"/>
    </row>
    <row r="129" spans="1:61" x14ac:dyDescent="0.25">
      <c r="A129" s="16" t="str">
        <f t="shared" si="2"/>
        <v>1200800300</v>
      </c>
      <c r="B129" s="16" t="str">
        <f t="shared" si="3"/>
        <v>1200 x 800 x 300</v>
      </c>
      <c r="C129" s="16">
        <v>1200</v>
      </c>
      <c r="D129" s="16">
        <v>800</v>
      </c>
      <c r="E129" s="16">
        <v>300</v>
      </c>
      <c r="F129" t="s">
        <v>586</v>
      </c>
      <c r="G129" s="20"/>
      <c r="H129" s="20"/>
      <c r="I129" s="20"/>
      <c r="J129" s="20"/>
      <c r="K129" s="20"/>
      <c r="L129" s="34"/>
      <c r="M129" s="34"/>
      <c r="N129" s="34"/>
      <c r="O129" s="20"/>
      <c r="P129" s="20"/>
      <c r="Q129" s="20"/>
      <c r="R129" s="20"/>
      <c r="S129" s="20"/>
      <c r="T129" s="20"/>
      <c r="U129" s="20"/>
      <c r="V129" s="35"/>
      <c r="W129" s="20"/>
      <c r="X129" s="20"/>
      <c r="Y129" s="20"/>
      <c r="Z129" s="33" t="s">
        <v>614</v>
      </c>
      <c r="AA129" s="33">
        <v>2</v>
      </c>
      <c r="AB129" s="33">
        <v>1</v>
      </c>
      <c r="AC129" s="33" t="s">
        <v>619</v>
      </c>
      <c r="AD129" t="s">
        <v>599</v>
      </c>
      <c r="AE129" t="s">
        <v>601</v>
      </c>
      <c r="AF129" s="20"/>
      <c r="AG129" s="20"/>
      <c r="AH129" s="20"/>
      <c r="AI129" s="20"/>
      <c r="AJ129" s="20"/>
      <c r="AK129" s="20"/>
      <c r="AL129" t="s">
        <v>608</v>
      </c>
      <c r="AM129" s="20"/>
      <c r="AN129" s="20"/>
      <c r="AO129" s="20"/>
      <c r="AP129" s="20"/>
      <c r="AQ129" s="20"/>
      <c r="AR129" s="20"/>
      <c r="AS129" t="s">
        <v>620</v>
      </c>
      <c r="AT129" t="s">
        <v>525</v>
      </c>
      <c r="AU129" t="s">
        <v>622</v>
      </c>
      <c r="AV129" t="s">
        <v>504</v>
      </c>
      <c r="AW129" t="s">
        <v>612</v>
      </c>
      <c r="AX129" t="s">
        <v>613</v>
      </c>
      <c r="BA129" s="25"/>
      <c r="BB129" s="25"/>
      <c r="BC129" s="25"/>
      <c r="BD129" s="25"/>
      <c r="BE129" s="25"/>
      <c r="BF129" s="25"/>
      <c r="BG129" s="25"/>
      <c r="BH129" s="25"/>
    </row>
    <row r="130" spans="1:61" x14ac:dyDescent="0.25">
      <c r="A130" s="16" t="str">
        <f t="shared" si="2"/>
        <v>1200600400</v>
      </c>
      <c r="B130" s="16" t="str">
        <f t="shared" si="3"/>
        <v>1200 x 600 x 400</v>
      </c>
      <c r="C130" s="16">
        <v>1200</v>
      </c>
      <c r="D130" s="16">
        <v>600</v>
      </c>
      <c r="E130" s="16">
        <v>400</v>
      </c>
      <c r="F130" t="s">
        <v>587</v>
      </c>
      <c r="G130" s="20"/>
      <c r="H130" s="20"/>
      <c r="I130" s="20"/>
      <c r="J130" s="20"/>
      <c r="K130" s="20"/>
      <c r="L130" s="34"/>
      <c r="M130" s="34"/>
      <c r="N130" s="34"/>
      <c r="O130" s="20"/>
      <c r="P130" s="20"/>
      <c r="Q130" s="20"/>
      <c r="R130" s="20"/>
      <c r="S130" s="20"/>
      <c r="T130" s="20"/>
      <c r="U130" s="20"/>
      <c r="V130" s="35"/>
      <c r="W130" s="20"/>
      <c r="X130" s="20"/>
      <c r="Y130" s="20"/>
      <c r="Z130" s="33" t="s">
        <v>618</v>
      </c>
      <c r="AA130" s="33">
        <v>1</v>
      </c>
      <c r="AB130" s="33">
        <v>2</v>
      </c>
      <c r="AC130" s="33" t="s">
        <v>619</v>
      </c>
      <c r="AD130"/>
      <c r="AE130" t="s">
        <v>601</v>
      </c>
      <c r="AF130" s="20"/>
      <c r="AG130" s="20"/>
      <c r="AH130" s="20"/>
      <c r="AI130" s="20"/>
      <c r="AJ130" s="20"/>
      <c r="AK130" s="20"/>
      <c r="AL130" t="s">
        <v>608</v>
      </c>
      <c r="AM130" s="20"/>
      <c r="AN130" s="20"/>
      <c r="AO130" s="20"/>
      <c r="AP130" s="20"/>
      <c r="AQ130" s="20"/>
      <c r="AR130" s="20"/>
      <c r="AS130" t="s">
        <v>620</v>
      </c>
      <c r="AT130" t="s">
        <v>525</v>
      </c>
      <c r="AU130" t="s">
        <v>622</v>
      </c>
      <c r="AV130" t="s">
        <v>504</v>
      </c>
      <c r="AW130" t="s">
        <v>612</v>
      </c>
      <c r="AX130" t="s">
        <v>613</v>
      </c>
      <c r="BA130" s="25"/>
      <c r="BB130" s="25"/>
      <c r="BC130" s="25"/>
      <c r="BD130" s="25"/>
      <c r="BE130" s="25"/>
      <c r="BF130" s="25"/>
      <c r="BG130" s="25"/>
      <c r="BH130" s="25"/>
    </row>
    <row r="131" spans="1:61" x14ac:dyDescent="0.25">
      <c r="A131" s="16" t="str">
        <f t="shared" si="2"/>
        <v>1200800400</v>
      </c>
      <c r="B131" s="16" t="str">
        <f t="shared" si="3"/>
        <v>1200 x 800 x 400</v>
      </c>
      <c r="C131" s="16">
        <v>1200</v>
      </c>
      <c r="D131" s="16">
        <v>800</v>
      </c>
      <c r="E131" s="16">
        <v>400</v>
      </c>
      <c r="F131" t="s">
        <v>588</v>
      </c>
      <c r="G131" s="20"/>
      <c r="H131" s="20"/>
      <c r="I131" s="20"/>
      <c r="J131" s="20"/>
      <c r="K131" s="20"/>
      <c r="L131" s="34"/>
      <c r="M131" s="34"/>
      <c r="N131" s="34"/>
      <c r="O131" s="20"/>
      <c r="P131" s="20"/>
      <c r="Q131" s="20"/>
      <c r="R131" s="20"/>
      <c r="S131" s="20"/>
      <c r="T131" s="20"/>
      <c r="U131" s="20"/>
      <c r="V131" s="35"/>
      <c r="W131" s="20"/>
      <c r="X131" s="20"/>
      <c r="Y131" s="20"/>
      <c r="Z131" s="33" t="s">
        <v>614</v>
      </c>
      <c r="AA131" s="33">
        <v>2</v>
      </c>
      <c r="AB131" s="33">
        <v>1</v>
      </c>
      <c r="AC131" s="33" t="s">
        <v>619</v>
      </c>
      <c r="AD131"/>
      <c r="AE131" t="s">
        <v>601</v>
      </c>
      <c r="AF131" s="20"/>
      <c r="AG131" s="20"/>
      <c r="AH131" s="20"/>
      <c r="AI131" s="20"/>
      <c r="AJ131" s="20"/>
      <c r="AK131" s="20"/>
      <c r="AL131" t="s">
        <v>608</v>
      </c>
      <c r="AM131" s="20"/>
      <c r="AN131" s="20"/>
      <c r="AO131" s="20"/>
      <c r="AP131" s="20"/>
      <c r="AQ131" s="20"/>
      <c r="AR131" s="20"/>
      <c r="AS131" t="s">
        <v>620</v>
      </c>
      <c r="AT131" t="s">
        <v>525</v>
      </c>
      <c r="AU131" t="s">
        <v>622</v>
      </c>
      <c r="AV131" t="s">
        <v>504</v>
      </c>
      <c r="AW131" t="s">
        <v>612</v>
      </c>
      <c r="AX131" t="s">
        <v>613</v>
      </c>
      <c r="BA131" s="25"/>
      <c r="BB131" s="25"/>
      <c r="BC131" s="25"/>
      <c r="BD131" s="25"/>
      <c r="BE131" s="25"/>
      <c r="BF131" s="25"/>
      <c r="BG131" s="25"/>
      <c r="BH131" s="25"/>
    </row>
    <row r="132" spans="1:61" x14ac:dyDescent="0.25">
      <c r="A132" s="16" t="str">
        <f t="shared" si="2"/>
        <v>1400600300</v>
      </c>
      <c r="B132" s="16" t="str">
        <f t="shared" si="3"/>
        <v>1400 x 600 x 300</v>
      </c>
      <c r="C132" s="16">
        <v>1400</v>
      </c>
      <c r="D132" s="16">
        <v>600</v>
      </c>
      <c r="E132" s="16">
        <v>300</v>
      </c>
      <c r="F132" t="s">
        <v>589</v>
      </c>
      <c r="G132" s="20"/>
      <c r="H132" s="20"/>
      <c r="I132" s="20"/>
      <c r="J132" s="20"/>
      <c r="K132" s="20"/>
      <c r="L132" s="34"/>
      <c r="M132" s="34"/>
      <c r="N132" s="34"/>
      <c r="O132" s="20"/>
      <c r="P132" s="20"/>
      <c r="Q132" s="20"/>
      <c r="R132" s="20"/>
      <c r="S132" s="20"/>
      <c r="T132" s="20"/>
      <c r="U132" s="20"/>
      <c r="V132" s="35"/>
      <c r="W132" s="20"/>
      <c r="X132" s="20"/>
      <c r="Y132" s="20"/>
      <c r="Z132" s="33" t="s">
        <v>618</v>
      </c>
      <c r="AA132" s="33">
        <v>1</v>
      </c>
      <c r="AB132" s="33">
        <v>2</v>
      </c>
      <c r="AC132" s="33" t="s">
        <v>619</v>
      </c>
      <c r="AD132" t="s">
        <v>598</v>
      </c>
      <c r="AE132" t="s">
        <v>601</v>
      </c>
      <c r="AF132" s="20"/>
      <c r="AG132" s="20"/>
      <c r="AH132" s="20"/>
      <c r="AI132" s="20"/>
      <c r="AJ132" s="20"/>
      <c r="AK132" s="20"/>
      <c r="AL132" t="s">
        <v>609</v>
      </c>
      <c r="AM132" s="20"/>
      <c r="AN132" s="20"/>
      <c r="AO132" s="20"/>
      <c r="AP132" s="20"/>
      <c r="AQ132" s="20"/>
      <c r="AR132" s="20"/>
      <c r="AS132"/>
      <c r="AT132" t="s">
        <v>525</v>
      </c>
      <c r="AU132" t="s">
        <v>622</v>
      </c>
      <c r="AV132" t="s">
        <v>504</v>
      </c>
      <c r="AW132" t="s">
        <v>612</v>
      </c>
      <c r="AX132" t="s">
        <v>613</v>
      </c>
      <c r="BA132" s="25"/>
      <c r="BB132" s="25"/>
      <c r="BC132" s="25"/>
      <c r="BD132" s="25"/>
      <c r="BE132" s="25"/>
      <c r="BF132" s="25"/>
      <c r="BG132" s="25"/>
      <c r="BH132" s="25"/>
    </row>
    <row r="133" spans="1:61" x14ac:dyDescent="0.25">
      <c r="A133" s="16" t="str">
        <f t="shared" ref="A133" si="4">C133&amp;D133&amp;E133</f>
        <v>1400800300</v>
      </c>
      <c r="B133" s="16" t="str">
        <f t="shared" ref="B133" si="5">C133&amp;" x "&amp;D133&amp;" x "&amp;E133</f>
        <v>1400 x 800 x 300</v>
      </c>
      <c r="C133" s="16">
        <v>1400</v>
      </c>
      <c r="D133" s="16">
        <v>800</v>
      </c>
      <c r="E133" s="16">
        <v>300</v>
      </c>
      <c r="F133" t="s">
        <v>590</v>
      </c>
      <c r="G133" s="20"/>
      <c r="H133" s="20"/>
      <c r="I133" s="20"/>
      <c r="J133" s="20"/>
      <c r="K133" s="20"/>
      <c r="L133" s="34"/>
      <c r="M133" s="34"/>
      <c r="N133" s="34"/>
      <c r="O133" s="20"/>
      <c r="P133" s="20"/>
      <c r="Q133" s="20"/>
      <c r="R133" s="20"/>
      <c r="S133" s="20"/>
      <c r="T133" s="20"/>
      <c r="U133" s="20"/>
      <c r="V133" s="35"/>
      <c r="W133" s="20"/>
      <c r="X133" s="20"/>
      <c r="Y133" s="20"/>
      <c r="Z133" s="33" t="s">
        <v>614</v>
      </c>
      <c r="AA133" s="33">
        <v>2</v>
      </c>
      <c r="AB133" s="33">
        <v>1</v>
      </c>
      <c r="AC133" s="33" t="s">
        <v>619</v>
      </c>
      <c r="AD133" t="s">
        <v>599</v>
      </c>
      <c r="AE133" t="s">
        <v>601</v>
      </c>
      <c r="AF133" s="20"/>
      <c r="AG133" s="20"/>
      <c r="AH133" s="20"/>
      <c r="AI133" s="20"/>
      <c r="AJ133" s="20"/>
      <c r="AK133" s="20"/>
      <c r="AL133" t="s">
        <v>609</v>
      </c>
      <c r="AM133" s="20"/>
      <c r="AN133" s="20"/>
      <c r="AO133" s="20"/>
      <c r="AP133" s="20"/>
      <c r="AQ133" s="20"/>
      <c r="AR133" s="20"/>
      <c r="AS133"/>
      <c r="AT133" t="s">
        <v>525</v>
      </c>
      <c r="AU133" t="s">
        <v>622</v>
      </c>
      <c r="AV133" t="s">
        <v>504</v>
      </c>
      <c r="AW133" t="s">
        <v>612</v>
      </c>
      <c r="AX133" t="s">
        <v>613</v>
      </c>
      <c r="BA133" s="25"/>
      <c r="BB133" s="25"/>
      <c r="BC133" s="25"/>
      <c r="BD133" s="25"/>
      <c r="BE133" s="25"/>
      <c r="BF133" s="25"/>
      <c r="BG133" s="25"/>
      <c r="BH133" s="25"/>
    </row>
    <row r="134" spans="1:61" x14ac:dyDescent="0.25">
      <c r="A134" s="26"/>
      <c r="B134" s="26"/>
      <c r="C134" s="26"/>
      <c r="D134" s="26"/>
      <c r="E134" s="26"/>
      <c r="F134" s="26"/>
      <c r="G134" s="26"/>
      <c r="H134" s="23"/>
      <c r="I134" s="22"/>
      <c r="K134" s="26"/>
      <c r="L134" s="27"/>
      <c r="M134" s="27"/>
      <c r="N134" s="27"/>
      <c r="P134" s="23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2"/>
      <c r="AO134" s="22"/>
      <c r="AP134" s="22"/>
      <c r="AQ134" s="22"/>
      <c r="AR134" s="26"/>
      <c r="AS134" s="26"/>
      <c r="AT134" s="26"/>
      <c r="AU134" s="26"/>
      <c r="AV134" s="26"/>
      <c r="AW134" s="26"/>
      <c r="AX134" s="26"/>
      <c r="BB134" s="25"/>
      <c r="BC134" s="25"/>
      <c r="BD134" s="25"/>
      <c r="BE134" s="25"/>
      <c r="BF134" s="25"/>
      <c r="BG134" s="25"/>
      <c r="BH134" s="25"/>
      <c r="BI134" s="25"/>
    </row>
    <row r="135" spans="1:61" x14ac:dyDescent="0.25">
      <c r="A135" s="26"/>
      <c r="B135" s="26"/>
      <c r="C135" s="26"/>
      <c r="D135" s="26"/>
      <c r="E135" s="26"/>
      <c r="F135" s="26"/>
      <c r="G135" s="26"/>
      <c r="H135" s="23"/>
      <c r="I135" s="22"/>
      <c r="K135" s="26"/>
      <c r="L135" s="27"/>
      <c r="M135" s="27"/>
      <c r="N135" s="27"/>
      <c r="P135" s="23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2"/>
      <c r="AO135" s="22"/>
      <c r="AP135" s="22"/>
      <c r="AQ135" s="22"/>
      <c r="AR135" s="26"/>
      <c r="AS135" s="26"/>
      <c r="AT135" s="26"/>
      <c r="AU135" s="26"/>
      <c r="AV135" s="26"/>
      <c r="AW135" s="26"/>
      <c r="AX135" s="26"/>
      <c r="BB135" s="25"/>
      <c r="BC135" s="25"/>
      <c r="BD135" s="25"/>
      <c r="BE135" s="25"/>
      <c r="BF135" s="25"/>
      <c r="BG135" s="25"/>
      <c r="BH135" s="25"/>
      <c r="BI135" s="25"/>
    </row>
    <row r="136" spans="1:61" x14ac:dyDescent="0.25">
      <c r="A136" s="26"/>
      <c r="B136" s="26"/>
      <c r="C136" s="26"/>
      <c r="D136" s="26"/>
      <c r="E136" s="26"/>
      <c r="F136" s="26"/>
      <c r="G136" s="26"/>
      <c r="H136" s="23"/>
      <c r="I136" s="22"/>
      <c r="K136" s="26"/>
      <c r="L136" s="27"/>
      <c r="M136" s="27"/>
      <c r="N136" s="27"/>
      <c r="P136" s="23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2"/>
      <c r="AO136" s="22"/>
      <c r="AP136" s="22"/>
      <c r="AQ136" s="22"/>
      <c r="AR136" s="26"/>
      <c r="AS136" s="26"/>
      <c r="AT136" s="26"/>
      <c r="AU136" s="26"/>
      <c r="AV136" s="26"/>
      <c r="AW136" s="26"/>
      <c r="AX136" s="26"/>
      <c r="BB136" s="25"/>
      <c r="BC136" s="25"/>
      <c r="BD136" s="25"/>
      <c r="BE136" s="25"/>
      <c r="BF136" s="25"/>
      <c r="BG136" s="25"/>
      <c r="BH136" s="25"/>
      <c r="BI136" s="25"/>
    </row>
    <row r="137" spans="1:61" x14ac:dyDescent="0.25">
      <c r="A137" s="26"/>
      <c r="B137" s="26"/>
      <c r="C137" s="26"/>
      <c r="D137" s="26"/>
      <c r="E137" s="26"/>
      <c r="F137" s="26"/>
      <c r="G137" s="26"/>
      <c r="H137" s="23"/>
      <c r="I137" s="22"/>
      <c r="K137" s="26"/>
      <c r="L137" s="27"/>
      <c r="M137" s="27"/>
      <c r="N137" s="27"/>
      <c r="P137" s="23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2"/>
      <c r="AO137" s="22"/>
      <c r="AP137" s="22"/>
      <c r="AQ137" s="22"/>
      <c r="AR137" s="26"/>
      <c r="AS137" s="26"/>
      <c r="AT137" s="26"/>
      <c r="AU137" s="26"/>
      <c r="AV137" s="26"/>
      <c r="AW137" s="26"/>
      <c r="AX137" s="26"/>
      <c r="BB137" s="25"/>
      <c r="BC137" s="25"/>
      <c r="BD137" s="25"/>
      <c r="BE137" s="25"/>
      <c r="BF137" s="25"/>
      <c r="BG137" s="25"/>
      <c r="BH137" s="25"/>
      <c r="BI137" s="25"/>
    </row>
    <row r="138" spans="1:61" x14ac:dyDescent="0.25">
      <c r="A138" s="26"/>
      <c r="B138" s="26"/>
      <c r="C138" s="26"/>
      <c r="D138" s="26"/>
      <c r="E138" s="26"/>
      <c r="F138" s="26"/>
      <c r="G138" s="26"/>
      <c r="H138" s="23"/>
      <c r="I138" s="22"/>
      <c r="K138" s="26"/>
      <c r="L138" s="27"/>
      <c r="M138" s="27"/>
      <c r="N138" s="27"/>
      <c r="P138" s="23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2"/>
      <c r="AO138" s="22"/>
      <c r="AP138" s="22"/>
      <c r="AQ138" s="22"/>
      <c r="AR138" s="26"/>
      <c r="AS138" s="26"/>
      <c r="AT138" s="26"/>
      <c r="AU138" s="26"/>
      <c r="AV138" s="26"/>
      <c r="AW138" s="26"/>
      <c r="AX138" s="26"/>
      <c r="BB138" s="25"/>
      <c r="BC138" s="25"/>
      <c r="BD138" s="25"/>
      <c r="BE138" s="25"/>
      <c r="BF138" s="25"/>
      <c r="BG138" s="25"/>
      <c r="BH138" s="25"/>
      <c r="BI138" s="25"/>
    </row>
    <row r="139" spans="1:61" x14ac:dyDescent="0.25">
      <c r="A139" s="26"/>
      <c r="B139" s="26"/>
      <c r="C139" s="26"/>
      <c r="D139" s="26"/>
      <c r="E139" s="26"/>
      <c r="F139" s="26"/>
      <c r="G139" s="26"/>
      <c r="H139" s="23"/>
      <c r="I139" s="22"/>
      <c r="K139" s="26"/>
      <c r="L139" s="27"/>
      <c r="M139" s="27"/>
      <c r="N139" s="27"/>
      <c r="P139" s="23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2"/>
      <c r="AO139" s="22"/>
      <c r="AP139" s="22"/>
      <c r="AQ139" s="22"/>
      <c r="AR139" s="26"/>
      <c r="AS139" s="26"/>
      <c r="AT139" s="26"/>
      <c r="AU139" s="26"/>
      <c r="AV139" s="26"/>
      <c r="AW139" s="26"/>
      <c r="AX139" s="26"/>
      <c r="BB139" s="25"/>
      <c r="BC139" s="25"/>
      <c r="BD139" s="25"/>
      <c r="BE139" s="25"/>
      <c r="BF139" s="25"/>
      <c r="BG139" s="25"/>
      <c r="BH139" s="25"/>
      <c r="BI139" s="25"/>
    </row>
    <row r="140" spans="1:61" x14ac:dyDescent="0.25">
      <c r="A140" s="26"/>
      <c r="B140" s="26"/>
      <c r="C140" s="26"/>
      <c r="D140" s="26"/>
      <c r="E140" s="26"/>
      <c r="F140" s="26"/>
      <c r="G140" s="26"/>
      <c r="H140" s="23"/>
      <c r="I140" s="22"/>
      <c r="K140" s="26"/>
      <c r="L140" s="27"/>
      <c r="M140" s="27"/>
      <c r="N140" s="27"/>
      <c r="P140" s="23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2"/>
      <c r="AO140" s="22"/>
      <c r="AP140" s="22"/>
      <c r="AQ140" s="22"/>
      <c r="AR140" s="26"/>
      <c r="AS140" s="26"/>
      <c r="AT140" s="26"/>
      <c r="AU140" s="26"/>
      <c r="AV140" s="26"/>
      <c r="AW140" s="26"/>
      <c r="AX140" s="26"/>
      <c r="BB140" s="25"/>
      <c r="BC140" s="25"/>
      <c r="BD140" s="25"/>
      <c r="BE140" s="25"/>
      <c r="BF140" s="25"/>
      <c r="BG140" s="25"/>
      <c r="BH140" s="25"/>
      <c r="BI140" s="25"/>
    </row>
    <row r="141" spans="1:61" s="16" customFormat="1" ht="12.75" x14ac:dyDescent="0.2">
      <c r="A141" s="22"/>
      <c r="B141" s="22"/>
      <c r="C141" s="22"/>
      <c r="D141" s="22"/>
      <c r="E141" s="22"/>
      <c r="F141" s="22"/>
      <c r="G141" s="22"/>
      <c r="H141" s="23"/>
      <c r="I141" s="22"/>
      <c r="K141" s="22"/>
      <c r="L141" s="23"/>
      <c r="M141" s="23"/>
      <c r="N141" s="23"/>
      <c r="P141" s="23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BB141" s="24"/>
      <c r="BC141" s="24"/>
      <c r="BD141" s="24"/>
      <c r="BE141" s="24"/>
      <c r="BF141" s="24"/>
      <c r="BG141" s="24"/>
      <c r="BH141" s="24"/>
      <c r="BI141" s="24"/>
    </row>
  </sheetData>
  <mergeCells count="2">
    <mergeCell ref="AG2:AP2"/>
    <mergeCell ref="S2:AD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1C030-C003-4D95-99D2-8FABC4CEE64E}">
  <sheetPr codeName="Лист5"/>
  <dimension ref="A2:G5"/>
  <sheetViews>
    <sheetView workbookViewId="0">
      <selection activeCell="Z15" sqref="Z15:AO15"/>
    </sheetView>
  </sheetViews>
  <sheetFormatPr defaultRowHeight="15" x14ac:dyDescent="0.25"/>
  <cols>
    <col min="1" max="1" width="47.42578125" bestFit="1" customWidth="1"/>
    <col min="3" max="3" width="11.85546875" bestFit="1" customWidth="1"/>
    <col min="5" max="5" width="15.5703125" bestFit="1" customWidth="1"/>
    <col min="6" max="6" width="47.42578125" bestFit="1" customWidth="1"/>
    <col min="7" max="7" width="44.5703125" bestFit="1" customWidth="1"/>
  </cols>
  <sheetData>
    <row r="2" spans="1:7" x14ac:dyDescent="0.25">
      <c r="B2" t="s">
        <v>36</v>
      </c>
    </row>
    <row r="3" spans="1:7" x14ac:dyDescent="0.25">
      <c r="A3" t="s">
        <v>34</v>
      </c>
      <c r="B3" t="s">
        <v>255</v>
      </c>
      <c r="C3" t="s">
        <v>227</v>
      </c>
      <c r="D3" t="s">
        <v>228</v>
      </c>
      <c r="E3" t="s">
        <v>229</v>
      </c>
      <c r="F3" t="s">
        <v>177</v>
      </c>
      <c r="G3" t="s">
        <v>507</v>
      </c>
    </row>
    <row r="4" spans="1:7" x14ac:dyDescent="0.25">
      <c r="A4" t="s">
        <v>37</v>
      </c>
      <c r="B4" t="s">
        <v>255</v>
      </c>
      <c r="C4" t="s">
        <v>227</v>
      </c>
      <c r="D4" t="s">
        <v>228</v>
      </c>
      <c r="E4" t="s">
        <v>229</v>
      </c>
      <c r="F4" t="s">
        <v>177</v>
      </c>
      <c r="G4" t="s">
        <v>178</v>
      </c>
    </row>
    <row r="5" spans="1:7" x14ac:dyDescent="0.25">
      <c r="A5" t="s">
        <v>35</v>
      </c>
      <c r="B5" t="s">
        <v>613</v>
      </c>
      <c r="C5" t="s">
        <v>567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c n V Z U g Z U p d q i A A A A 9 Q A A A B I A H A B D b 2 5 m a W c v U G F j a 2 F n Z S 5 4 b W w g o h g A K K A U A A A A A A A A A A A A A A A A A A A A A A A A A A A A h Y + 9 D o I w G E V f h X S n L X U h 5 K M M r p I Y j c a 1 g Q q N U E x / L O / m 4 C P 5 C m I U d X O 8 9 5 z h 3 v v 1 B s X Y d 9 F F G q s G n a M E U x R J X Q 2 1 0 k 2 O v D v G K S o 4 r E V 1 E o 2 M J l n b b L R 1 j l r n z h k h I Q Q c F n g w D W G U J u R Q r r Z V K 3 u B P r L 6 L 8 d K W y d 0 J R G H / W s M Z z h N M a P T J C B z B 6 X S X 8 4 m 9 q Q / J S x 9 5 7 y R 3 P h 4 s w M y R y D v C / w B U E s D B B Q A A g A I A H J 1 W V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d V l S K I p H u A 4 A A A A R A A A A E w A c A E Z v c m 1 1 b G F z L 1 N l Y 3 R p b 2 4 x L m 0 g o h g A K K A U A A A A A A A A A A A A A A A A A A A A A A A A A A A A K 0 5 N L s n M z 1 M I h t C G 1 g B Q S w E C L Q A U A A I A C A B y d V l S B l S l 2 q I A A A D 1 A A A A E g A A A A A A A A A A A A A A A A A A A A A A Q 2 9 u Z m l n L 1 B h Y 2 t h Z 2 U u e G 1 s U E s B A i 0 A F A A C A A g A c n V Z U g / K 6 a u k A A A A 6 Q A A A B M A A A A A A A A A A A A A A A A A 7 g A A A F t D b 2 5 0 Z W 5 0 X 1 R 5 c G V z X S 5 4 b W x Q S w E C L Q A U A A I A C A B y d V l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n W U 3 7 S 9 M 0 C 7 2 F u b R 5 Z C G Q A A A A A C A A A A A A A Q Z g A A A A E A A C A A A A A y u C V 3 0 U 4 S c f P e N e N K 6 J t R 4 D R V U Y u y K 2 p + G z 7 0 y 1 b k m A A A A A A O g A A A A A I A A C A A A A C + r e 5 V c / p e w Y S P 0 a f C h O s 9 4 b 2 b 4 1 E e J b C Z x s c s + v w J z 1 A A A A C 6 3 o 9 b 2 F 9 W Q F q N x B M 5 m V a D T k S x N D v X v 1 H g r r Z u s E b P r P o 4 5 D 3 R v n o y v b B V X Z r A 0 u s m b v s c c D A K s z i o r 0 S X m Q W N 3 W g Z q / N M H h f F h V I i V W K + Z k A A A A B G D O N n C X s k M / a 5 K 0 A 0 K a 4 A 9 V b 2 H 1 w h A 8 n r 0 V x 0 l U K 6 k Q e v r B y Z u B x 5 d c g K 5 P f k c Y t e e 4 6 9 O x T M A a b I O + w O Q a E j < / D a t a M a s h u p > 
</file>

<file path=customXml/itemProps1.xml><?xml version="1.0" encoding="utf-8"?>
<ds:datastoreItem xmlns:ds="http://schemas.openxmlformats.org/officeDocument/2006/customXml" ds:itemID="{977B3FC3-0CD8-4372-A6E7-97A8151F664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49</vt:i4>
      </vt:variant>
    </vt:vector>
  </HeadingPairs>
  <TitlesOfParts>
    <vt:vector size="54" baseType="lpstr">
      <vt:lpstr>Опросный лист</vt:lpstr>
      <vt:lpstr>Данные</vt:lpstr>
      <vt:lpstr>Размеры</vt:lpstr>
      <vt:lpstr>Комплектация шкафов</vt:lpstr>
      <vt:lpstr>Соотвествие</vt:lpstr>
      <vt:lpstr>Draw_1</vt:lpstr>
      <vt:lpstr>Draw_10</vt:lpstr>
      <vt:lpstr>Draw_11</vt:lpstr>
      <vt:lpstr>Draw_12</vt:lpstr>
      <vt:lpstr>Draw_13</vt:lpstr>
      <vt:lpstr>Draw_14</vt:lpstr>
      <vt:lpstr>Draw_15</vt:lpstr>
      <vt:lpstr>Draw_16</vt:lpstr>
      <vt:lpstr>Draw_17</vt:lpstr>
      <vt:lpstr>Draw_18</vt:lpstr>
      <vt:lpstr>Draw_19</vt:lpstr>
      <vt:lpstr>Draw_2</vt:lpstr>
      <vt:lpstr>Draw_20</vt:lpstr>
      <vt:lpstr>Draw_3</vt:lpstr>
      <vt:lpstr>Draw_4</vt:lpstr>
      <vt:lpstr>Draw_5</vt:lpstr>
      <vt:lpstr>Draw_6</vt:lpstr>
      <vt:lpstr>Draw_7</vt:lpstr>
      <vt:lpstr>Draw_8</vt:lpstr>
      <vt:lpstr>Draw_9</vt:lpstr>
      <vt:lpstr>DrawCab_1</vt:lpstr>
      <vt:lpstr>DrawCab_2</vt:lpstr>
      <vt:lpstr>DrawCab_3</vt:lpstr>
      <vt:lpstr>DrawCab_4</vt:lpstr>
      <vt:lpstr>DrawPow_1</vt:lpstr>
      <vt:lpstr>DrawPow_2</vt:lpstr>
      <vt:lpstr>DrawPow_3</vt:lpstr>
      <vt:lpstr>DrawPow_4</vt:lpstr>
      <vt:lpstr>DrawPow_5</vt:lpstr>
      <vt:lpstr>DrawPow_6</vt:lpstr>
      <vt:lpstr>DrawPow_7</vt:lpstr>
      <vt:lpstr>DrawPow_8</vt:lpstr>
      <vt:lpstr>DrawPow_9</vt:lpstr>
      <vt:lpstr>DrawSer_1</vt:lpstr>
      <vt:lpstr>DrawSer_2</vt:lpstr>
      <vt:lpstr>DrawSer_3</vt:lpstr>
      <vt:lpstr>DrawSer_4</vt:lpstr>
      <vt:lpstr>DrawSer_5</vt:lpstr>
      <vt:lpstr>'Опросный лист'!Print_Area</vt:lpstr>
      <vt:lpstr>Ввод</vt:lpstr>
      <vt:lpstr>Интерфейс</vt:lpstr>
      <vt:lpstr>Канал</vt:lpstr>
      <vt:lpstr>Питание_цепей_БТУ</vt:lpstr>
      <vt:lpstr>Питание_Цепей_ТС</vt:lpstr>
      <vt:lpstr>Питание_цепей_ТУ</vt:lpstr>
      <vt:lpstr>Сигнал_Аналоговый</vt:lpstr>
      <vt:lpstr>Схема_Питания</vt:lpstr>
      <vt:lpstr>Тип_Сервера</vt:lpstr>
      <vt:lpstr>Тип_шкафа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2025-02-15T08:17:12Z</dcterms:modified>
</cp:coreProperties>
</file>